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<sst xmlns="http://schemas.openxmlformats.org/spreadsheetml/2006/main" count="1438" uniqueCount="456">
  <si>
    <t>2022年部门预算公开表</t>
  </si>
  <si>
    <t>单位编码：</t>
  </si>
  <si>
    <t>单位名称：</t>
  </si>
  <si>
    <t>岳阳市南湖新区教会学校文物管理所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</si>
  <si>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</si>
  <si>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</si>
  <si>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</si>
  <si>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</si>
  <si>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</si>
  <si>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</si>
  <si>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</si>
  <si>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</si>
  <si>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</si>
  <si>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</si>
  <si>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</si>
  <si>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</si>
  <si>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</si>
  <si>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</si>
  <si>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</si>
  <si>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</si>
  <si>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</si>
  <si>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</si>
  <si>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</si>
  <si>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</si>
  <si>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</si>
  <si>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</si>
  <si>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</si>
  <si>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</si>
  <si>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单位：岳阳市南湖新区教会学校文物管理所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</si>
  <si>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</si>
  <si>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</si>
  <si>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</si>
  <si>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</si>
  <si>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</si>
  <si>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</si>
  <si>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</si>
  <si>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</si>
  <si>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</si>
  <si>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</si>
  <si>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</si>
  <si>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</si>
  <si>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</si>
  <si>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</si>
  <si>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</si>
  <si>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</si>
  <si>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</si>
  <si>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</si>
  <si>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</si>
  <si>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</si>
  <si>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</si>
  <si>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</si>
  <si>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</si>
  <si>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</si>
  <si>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</si>
  <si>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</si>
  <si>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</si>
  <si>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</si>
  <si>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</si>
  <si>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</si>
  <si>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</si>
  <si>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</si>
  <si>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</si>
  <si>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</si>
  <si>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</si>
  <si>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</si>
  <si>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</si>
  <si>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</si>
  <si>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</si>
  <si>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</si>
  <si>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</si>
  <si>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</si>
  <si>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</si>
  <si>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</si>
  <si>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</si>
  <si>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</si>
  <si>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</si>
  <si>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</si>
  <si>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</si>
  <si>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</si>
  <si>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</si>
  <si>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</si>
  <si>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</si>
  <si>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</si>
  <si>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</si>
  <si>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</si>
  <si>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</si>
  <si>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</si>
  <si>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</si>
  <si>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</si>
  <si>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</si>
  <si>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</si>
  <si>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</si>
  <si>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</si>
  <si>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</si>
  <si>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</si>
  <si>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</si>
  <si>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</si>
  <si>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</si>
  <si>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</si>
  <si>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</si>
  <si>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</si>
  <si>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</si>
  <si>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</si>
  <si>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</si>
  <si>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</si>
  <si>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</si>
  <si>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</si>
  <si>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</si>
  <si>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</si>
  <si>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</si>
  <si>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</si>
  <si>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</si>
  <si>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</si>
  <si>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</si>
  <si>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</si>
  <si>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</si>
  <si>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</si>
  <si>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</si>
  <si>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</si>
  <si>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</si>
  <si>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</si>
  <si>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</si>
  <si>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</si>
  <si>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</si>
  <si>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</si>
  <si>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</si>
  <si>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</si>
  <si>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</si>
  <si>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</si>
  <si>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</si>
  <si>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</si>
  <si>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</si>
  <si>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</si>
  <si>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</si>
  <si>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</si>
  <si>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</si>
  <si>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</si>
  <si>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</si>
  <si>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</si>
  <si>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</si>
  <si>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</si>
  <si>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</si>
  <si>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</si>
  <si>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</si>
  <si>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</si>
  <si>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</si>
  <si>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</si>
  <si>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</si>
  <si>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</si>
  <si>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</si>
  <si>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</si>
  <si>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</si>
  <si>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</si>
  <si>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</si>
  <si>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</si>
  <si>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</si>
  <si>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</si>
  <si>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</si>
  <si>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</si>
  <si>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</si>
  <si>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</si>
  <si>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</si>
  <si>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</si>
  <si>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</si>
  <si>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</si>
  <si>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207</t>
  </si>
  <si>
    <t>99</t>
  </si>
  <si>
    <t>其他文化和旅游支出</t>
  </si>
  <si>
    <t>208</t>
  </si>
  <si>
    <t>05</t>
  </si>
  <si>
    <t>机关事业单位基本养老保险缴费</t>
  </si>
  <si>
    <t>06</t>
  </si>
  <si>
    <t>机关事业单位职业年金缴费支出</t>
  </si>
  <si>
    <t>27</t>
  </si>
  <si>
    <t>财政对失业保险基金的补助</t>
  </si>
  <si>
    <t>财政对工伤保险基金的补助</t>
  </si>
  <si>
    <t>210</t>
  </si>
  <si>
    <t>11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</si>
  <si>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</si>
  <si>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</si>
  <si>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</si>
  <si>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</si>
  <si>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</si>
  <si>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</si>
  <si>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</si>
  <si>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</si>
  <si>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</si>
  <si>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</si>
  <si>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</si>
  <si>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</si>
  <si>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</si>
  <si>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</si>
  <si>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</si>
  <si>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</si>
  <si>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</si>
  <si>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</si>
  <si>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</si>
  <si>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</si>
  <si>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工资奖金津补贴</t>
  </si>
  <si>
    <t>社会保障缴费</t>
  </si>
  <si>
    <t>501</t>
  </si>
  <si>
    <t>03</t>
  </si>
  <si>
    <t>502</t>
  </si>
  <si>
    <t>办公经费</t>
  </si>
  <si>
    <t>公务接待费</t>
  </si>
  <si>
    <t>其他商品和服务支出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</si>
  <si>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</si>
  <si>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</si>
  <si>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</si>
  <si>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</si>
  <si>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</si>
  <si>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</si>
  <si>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</si>
  <si>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</si>
  <si>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</si>
  <si>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基本工资</t>
  </si>
  <si>
    <t>301</t>
  </si>
  <si>
    <t>津补贴</t>
  </si>
  <si>
    <t>奖金</t>
  </si>
  <si>
    <t>08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</si>
  <si>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</si>
  <si>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</si>
  <si>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</si>
  <si>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</si>
  <si>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</si>
  <si>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</si>
  <si>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</si>
  <si>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</si>
  <si>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办公费</t>
  </si>
  <si>
    <t>水费</t>
  </si>
  <si>
    <t>电费</t>
  </si>
  <si>
    <t>17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</si>
  <si>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</si>
  <si>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</si>
  <si>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</si>
  <si>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</si>
  <si>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</si>
  <si>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</si>
  <si>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</si>
  <si>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</si>
  <si>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</si>
  <si>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</si>
  <si>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</si>
  <si>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</si>
  <si>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</si>
  <si>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</si>
  <si>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</si>
  <si>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</si>
  <si>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</si>
  <si>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</si>
  <si>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</si>
  <si>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津贴补贴</t>
  </si>
  <si>
    <t>绩效工资</t>
  </si>
  <si>
    <t>公务员医疗补助缴费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</si>
  <si>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</si>
  <si>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</si>
  <si>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</si>
  <si>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</si>
  <si>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</si>
  <si>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</si>
  <si>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</si>
  <si>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</si>
  <si>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</si>
  <si>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</si>
  <si>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</si>
  <si>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</si>
  <si>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</si>
  <si>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</si>
  <si>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</si>
  <si>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</si>
  <si>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</si>
  <si>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</si>
  <si>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</si>
  <si>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</si>
  <si>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</si>
  <si>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</si>
  <si>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</si>
  <si>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</si>
  <si>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</si>
  <si>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</si>
  <si>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</si>
  <si>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</si>
  <si>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</si>
  <si>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</si>
  <si>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</si>
  <si>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</si>
  <si>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</si>
  <si>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</si>
  <si>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</si>
  <si>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</si>
  <si>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</si>
  <si>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</si>
  <si>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</si>
  <si>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</si>
  <si>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</si>
  <si>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</si>
  <si>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</si>
  <si>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</si>
  <si>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</si>
  <si>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</si>
  <si>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</si>
  <si>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</si>
  <si>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</si>
  <si>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</si>
  <si>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</si>
  <si>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</si>
  <si>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</si>
  <si>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</si>
  <si>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</si>
  <si>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</si>
  <si>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</si>
  <si>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</si>
  <si>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</si>
  <si>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</si>
  <si>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</si>
  <si>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</si>
  <si>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</si>
  <si>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</si>
  <si>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</si>
  <si>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</si>
  <si>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五七干校文物本体维修</t>
  </si>
  <si>
    <t>五七干校文物本体维修勘探、设计等费用</t>
  </si>
  <si>
    <t>古树保护及文物维护</t>
  </si>
  <si>
    <t>文物保护利用学习宣传</t>
  </si>
  <si>
    <t>物业管理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</si>
  <si>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</si>
  <si>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</si>
  <si>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</si>
  <si>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</si>
  <si>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</si>
  <si>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</si>
  <si>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</si>
  <si>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</si>
  <si>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</si>
  <si>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</si>
  <si>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</si>
  <si>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</si>
  <si>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</si>
  <si>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</si>
  <si>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保护教会学校旧址的安全。负责教会学校旧址 范围内的文物保护及开发利用、文物修缮、文物展示、文物征集和宣传文物方面的法律法规。</t>
  </si>
  <si>
    <t>产出指标</t>
  </si>
  <si>
    <t>效益指标</t>
  </si>
  <si>
    <t>完成教会学校文管所维护</t>
  </si>
  <si>
    <t>按时完成</t>
  </si>
  <si>
    <t>完成教会学校文管所维护的各项项目</t>
  </si>
  <si>
    <t>完成一项加分</t>
  </si>
  <si>
    <t>定量</t>
  </si>
  <si>
    <t>完成五七干校文物本体维修</t>
  </si>
  <si>
    <t>成本指标</t>
  </si>
  <si>
    <t>经济成本指标</t>
  </si>
  <si>
    <t>产品和服务所需经济成本</t>
  </si>
  <si>
    <t>完成五七干校文物本体维修所需经济成本</t>
  </si>
  <si>
    <t>社会成本指标</t>
  </si>
  <si>
    <t>产品和服务所需社会成本</t>
  </si>
  <si>
    <t>完成五七干校文物本体维修所需社会成本</t>
  </si>
  <si>
    <t>无</t>
  </si>
  <si>
    <t>定性</t>
  </si>
  <si>
    <t>生态环境成本指标</t>
  </si>
  <si>
    <t>产品和服务所需生态环境成本</t>
  </si>
  <si>
    <t>完成五七干校文物本体维修所需生态环境成本</t>
  </si>
  <si>
    <t>数量指标</t>
  </si>
  <si>
    <t>完成的产品和服务数量</t>
  </si>
  <si>
    <t>完成五七干校文物本体维修的服务数量</t>
  </si>
  <si>
    <t>时效指标</t>
  </si>
  <si>
    <t>完成的及时程度和效率情况</t>
  </si>
  <si>
    <t>完成五七干校文物本体维修的及时程度和效率情况</t>
  </si>
  <si>
    <t>质量指标</t>
  </si>
  <si>
    <t>完成的产品和服务达到的标准、水平和效果</t>
  </si>
  <si>
    <t>完成五七干校文物本体维修达到的标准、水平和效果</t>
  </si>
  <si>
    <t>满意度指标</t>
  </si>
  <si>
    <t>服务对象满意度指标</t>
  </si>
  <si>
    <t>社会公众或服务对象满意度</t>
  </si>
  <si>
    <t>社会公众或服务完成五七干校文物本体维修的满意度</t>
  </si>
  <si>
    <t>≧98%</t>
  </si>
  <si>
    <t>%</t>
  </si>
  <si>
    <t>经济效益指标</t>
  </si>
  <si>
    <t>所产生的经济效益</t>
  </si>
  <si>
    <t>完成五七干校文物本体维修所产生的经济效益</t>
  </si>
  <si>
    <t>社会效益指标</t>
  </si>
  <si>
    <t>宣传保护文物</t>
  </si>
  <si>
    <t>完成五七干校文物本体维修的社会效益</t>
  </si>
  <si>
    <t>生态效益指标</t>
  </si>
  <si>
    <t>保护文物</t>
  </si>
  <si>
    <t>完成五七干校文物本体维修的生态保护效益</t>
  </si>
  <si>
    <t>完成五七干校文物本体维修的勘探、设计</t>
  </si>
  <si>
    <t>完成五七干校文物本体维修设计所需经济成本</t>
  </si>
  <si>
    <t>完成五七干校文物本体维修设计所需社会成本</t>
  </si>
  <si>
    <t>完成五七干校文物本体维修设计所需生态环境成本</t>
  </si>
  <si>
    <t>完成五七干校文物本体维修设计的服务数量</t>
  </si>
  <si>
    <t>完成五七干校文物本体维修设计的及时程度和效率情况</t>
  </si>
  <si>
    <t>完成五七干校文物本体维修设计达到的标准、水平和效果</t>
  </si>
  <si>
    <t>完成五七干校文物本体维修设计所产生的经济效益</t>
  </si>
  <si>
    <t>完成五七干校文物本体维修设计的社会效益</t>
  </si>
  <si>
    <t>完成五七干校文物本体维修设计的生态保护效益</t>
  </si>
  <si>
    <t>完成古树保护及文物维护</t>
  </si>
  <si>
    <t>完成古树保护及文物维护所产生的经济效益</t>
  </si>
  <si>
    <t>完成古树保护及文物维护的社会效益</t>
  </si>
  <si>
    <t>完成古树保护及文物维护的生态保护效益</t>
  </si>
  <si>
    <t>完成古树保护及文物维护的服务数量</t>
  </si>
  <si>
    <t>完成古树保护及文物维护的及时程度和效率情况</t>
  </si>
  <si>
    <t>完成古树保护及文物维护达到的标准、水平和效果</t>
  </si>
  <si>
    <t>完成古树保护及文物维护所需经济成本</t>
  </si>
  <si>
    <t>完成古树保护及文物维护所需社会成本</t>
  </si>
  <si>
    <t>完成古树保护及文物维护所需生态环境成本</t>
  </si>
  <si>
    <t>社会公众或服务完成古树保护及文物维护的满意度</t>
  </si>
  <si>
    <t>完成文物保护并利用学习宣传</t>
  </si>
  <si>
    <t>社会公众或服务完成文物保护并利用学习宣传的满意度</t>
  </si>
  <si>
    <t>完成文物保护并利用学习宣传所产生的经济效益</t>
  </si>
  <si>
    <t>完成文物保护并利用学习宣传的社会效益</t>
  </si>
  <si>
    <t>完成文物保护并利用学习宣传的生态保护效益</t>
  </si>
  <si>
    <t>完成文物保护并利用学习宣传的服务数量</t>
  </si>
  <si>
    <t>完成文物保护并利用学习宣传的及时程度和效率情况</t>
  </si>
  <si>
    <t>完成文物保护并利用学习宣传达到的标准、水平和效果</t>
  </si>
  <si>
    <t>完成文物保护并利用学习宣传所需经济成本</t>
  </si>
  <si>
    <t>完成文物保护并利用学习宣传所需社会成本</t>
  </si>
  <si>
    <t>完成文物保护并利用学习宣传所需生态环境成本</t>
  </si>
  <si>
    <t>对古树及文物主体、区间道路进行日常维护</t>
  </si>
  <si>
    <t>完成对古树及文物主体、区间道路进行日常维护所需经济成本</t>
  </si>
  <si>
    <t>完成对古树及文物主体、区间道路进行日常维护所需社会成本</t>
  </si>
  <si>
    <t>完成对古树及文物主体、区间道路进行日常维护所需生态环境成本</t>
  </si>
  <si>
    <t>完成对古树及文物主体、区间道路进行日常维护的服务数量</t>
  </si>
  <si>
    <t>完成对古树及文物主体、区间道路进行日常维护的及时程度和效率情况</t>
  </si>
  <si>
    <t>完成对古树及文物主体、区间道路进行日常维护达到的标准、水平和效果</t>
  </si>
  <si>
    <t>完成对古树及文物主体、区间道路进行日常维护的满意度</t>
  </si>
  <si>
    <t>完成对古树及文物主体、区间道路进行日常维护所产生的经济效益</t>
  </si>
  <si>
    <t>完成对古树及文物主体、区间道路进行日常维护的社会效益</t>
  </si>
  <si>
    <t>完成对古树及文物主体、区间道路进行日常维护的生态保护效益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</si>
  <si>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</si>
  <si>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</si>
  <si>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</si>
  <si>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</si>
  <si>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</si>
  <si>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</si>
  <si>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</si>
  <si>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</si>
  <si>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</si>
  <si>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</si>
  <si>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1、完成五七干校文物本体维修的勘探、设计及五七干校文物本体维修；
2、完成古树保护及文物维护；
3、完成文物保护利用学习宣传；
4、完成对古树及文物主体、区间道路进行日常维护</t>
  </si>
  <si>
    <t>重点工作任务完成</t>
  </si>
  <si>
    <t>完成重点工作任务</t>
  </si>
  <si>
    <t>完成教会学校文物管的重点保护工作</t>
  </si>
  <si>
    <t>履职目标实现</t>
  </si>
  <si>
    <t>完成教会学校文物管的保护工作</t>
  </si>
  <si>
    <t>履职效益</t>
  </si>
  <si>
    <t>保障教会学校文物管理工作顺利开展</t>
  </si>
  <si>
    <t>满意度</t>
  </si>
  <si>
    <t>社会对文物保护工作满意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</si>
  <si>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</si>
  <si>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</si>
  <si>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</si>
  <si>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</si>
  <si>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</si>
  <si>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</si>
  <si>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</si>
  <si>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</si>
  <si>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岳阳是南湖新区教会学校文物管理所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</si>
</sst>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23" borderId="1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36" fillId="15" borderId="9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15" fillId="0" borderId="3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vertical="center" wrapText="1"/>
    </xf>
    <xf numFmtId="4" fontId="17" fillId="2" borderId="6" xfId="0" applyNumberFormat="1" applyFont="1" applyFill="1" applyBorder="1" applyAlignment="1">
      <alignment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8" sqref="G1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8"/>
      <c r="B4" s="79"/>
      <c r="C4" s="25"/>
      <c r="D4" s="78" t="s">
        <v>1</v>
      </c>
      <c r="E4" s="79">
        <v>136001</v>
      </c>
      <c r="F4" s="79"/>
      <c r="G4" s="79"/>
      <c r="H4" s="79"/>
      <c r="I4" s="25"/>
    </row>
    <row r="5" ht="54.3" customHeight="1" spans="1:9">
      <c r="A5" s="78"/>
      <c r="B5" s="79"/>
      <c r="C5" s="25"/>
      <c r="D5" s="78" t="s">
        <v>2</v>
      </c>
      <c r="E5" s="79" t="s">
        <v>3</v>
      </c>
      <c r="F5" s="79"/>
      <c r="G5" s="79"/>
      <c r="H5" s="79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0" sqref="I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181</v>
      </c>
      <c r="E4" s="19" t="s">
        <v>182</v>
      </c>
      <c r="F4" s="19" t="s">
        <v>206</v>
      </c>
      <c r="G4" s="19" t="s">
        <v>184</v>
      </c>
      <c r="H4" s="19"/>
      <c r="I4" s="19"/>
      <c r="J4" s="19"/>
      <c r="K4" s="19"/>
      <c r="L4" s="19" t="s">
        <v>188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198</v>
      </c>
      <c r="I5" s="19" t="s">
        <v>199</v>
      </c>
      <c r="J5" s="19" t="s">
        <v>180</v>
      </c>
      <c r="K5" s="19" t="s">
        <v>246</v>
      </c>
      <c r="L5" s="19" t="s">
        <v>132</v>
      </c>
      <c r="M5" s="19" t="s">
        <v>207</v>
      </c>
      <c r="N5" s="19" t="s">
        <v>247</v>
      </c>
    </row>
    <row r="6" ht="22.8" customHeight="1" spans="1:14">
      <c r="A6" s="29"/>
      <c r="B6" s="29"/>
      <c r="C6" s="29"/>
      <c r="D6" s="29"/>
      <c r="E6" s="29" t="s">
        <v>132</v>
      </c>
      <c r="F6" s="42">
        <f t="shared" ref="F6:F14" si="0">G6+L6</f>
        <v>45.46</v>
      </c>
      <c r="G6" s="42">
        <f>SUM(H6:K6)</f>
        <v>45.46</v>
      </c>
      <c r="H6" s="42">
        <f>SUM(H7:H14)</f>
        <v>34.33</v>
      </c>
      <c r="I6" s="42">
        <f>SUM(I7:I14)</f>
        <v>8.33</v>
      </c>
      <c r="J6" s="42">
        <f>SUM(J7:J14)</f>
        <v>2.8</v>
      </c>
      <c r="K6" s="42">
        <f>SUM(K7:K14)</f>
        <v>0</v>
      </c>
      <c r="L6" s="42">
        <f>SUM(M6:N6)</f>
        <v>0</v>
      </c>
      <c r="M6" s="42"/>
      <c r="N6" s="42"/>
    </row>
    <row r="7" ht="22.8" customHeight="1" spans="1:14">
      <c r="A7" s="33">
        <v>301</v>
      </c>
      <c r="B7" s="33" t="s">
        <v>161</v>
      </c>
      <c r="C7" s="43" t="s">
        <v>161</v>
      </c>
      <c r="D7" s="27">
        <v>136001</v>
      </c>
      <c r="E7" s="27" t="s">
        <v>215</v>
      </c>
      <c r="F7" s="42">
        <f t="shared" si="0"/>
        <v>14</v>
      </c>
      <c r="G7" s="42">
        <f>SUM(H7:K7)</f>
        <v>14</v>
      </c>
      <c r="H7" s="42">
        <v>14</v>
      </c>
      <c r="I7" s="42"/>
      <c r="J7" s="42"/>
      <c r="K7" s="42"/>
      <c r="L7" s="42">
        <f t="shared" ref="L7:L14" si="1">SUM(M7:N7)</f>
        <v>0</v>
      </c>
      <c r="M7" s="42"/>
      <c r="N7" s="42"/>
    </row>
    <row r="8" customFormat="1" ht="22.8" customHeight="1" spans="1:14">
      <c r="A8" s="33" t="s">
        <v>216</v>
      </c>
      <c r="B8" s="33" t="s">
        <v>163</v>
      </c>
      <c r="C8" s="43" t="s">
        <v>161</v>
      </c>
      <c r="D8" s="27">
        <v>136001</v>
      </c>
      <c r="E8" s="27" t="s">
        <v>217</v>
      </c>
      <c r="F8" s="42">
        <f t="shared" si="0"/>
        <v>13.43</v>
      </c>
      <c r="G8" s="42">
        <f t="shared" ref="G8:G14" si="2">SUM(H8:K8)</f>
        <v>13.43</v>
      </c>
      <c r="H8" s="42">
        <v>13.43</v>
      </c>
      <c r="I8" s="42"/>
      <c r="J8" s="42"/>
      <c r="K8" s="42"/>
      <c r="L8" s="42">
        <f t="shared" si="1"/>
        <v>0</v>
      </c>
      <c r="M8" s="42"/>
      <c r="N8" s="42"/>
    </row>
    <row r="9" customFormat="1" ht="22.8" customHeight="1" spans="1:14">
      <c r="A9" s="33" t="s">
        <v>216</v>
      </c>
      <c r="B9" s="33" t="s">
        <v>201</v>
      </c>
      <c r="C9" s="43" t="s">
        <v>161</v>
      </c>
      <c r="D9" s="27">
        <v>136001</v>
      </c>
      <c r="E9" s="27" t="s">
        <v>218</v>
      </c>
      <c r="F9" s="42">
        <f t="shared" si="0"/>
        <v>6.9</v>
      </c>
      <c r="G9" s="42">
        <f t="shared" si="2"/>
        <v>6.9</v>
      </c>
      <c r="H9" s="42">
        <v>6.9</v>
      </c>
      <c r="I9" s="42"/>
      <c r="J9" s="42"/>
      <c r="K9" s="42"/>
      <c r="L9" s="42">
        <f t="shared" si="1"/>
        <v>0</v>
      </c>
      <c r="M9" s="42"/>
      <c r="N9" s="42"/>
    </row>
    <row r="10" customFormat="1" ht="22.8" customHeight="1" spans="1:14">
      <c r="A10" s="33" t="s">
        <v>216</v>
      </c>
      <c r="B10" s="33" t="s">
        <v>219</v>
      </c>
      <c r="C10" s="43" t="s">
        <v>161</v>
      </c>
      <c r="D10" s="27">
        <v>136001</v>
      </c>
      <c r="E10" s="27" t="s">
        <v>170</v>
      </c>
      <c r="F10" s="42">
        <f t="shared" si="0"/>
        <v>3.73</v>
      </c>
      <c r="G10" s="42">
        <f t="shared" si="2"/>
        <v>3.73</v>
      </c>
      <c r="H10" s="42"/>
      <c r="I10" s="42">
        <v>3.73</v>
      </c>
      <c r="J10" s="42"/>
      <c r="K10" s="42"/>
      <c r="L10" s="42">
        <f t="shared" si="1"/>
        <v>0</v>
      </c>
      <c r="M10" s="42"/>
      <c r="N10" s="42"/>
    </row>
    <row r="11" customFormat="1" ht="22.8" customHeight="1" spans="1:14">
      <c r="A11" s="33" t="s">
        <v>216</v>
      </c>
      <c r="B11" s="33" t="s">
        <v>220</v>
      </c>
      <c r="C11" s="43" t="s">
        <v>161</v>
      </c>
      <c r="D11" s="27">
        <v>136001</v>
      </c>
      <c r="E11" s="27" t="s">
        <v>221</v>
      </c>
      <c r="F11" s="42">
        <f t="shared" si="0"/>
        <v>1.87</v>
      </c>
      <c r="G11" s="42">
        <f t="shared" si="2"/>
        <v>1.87</v>
      </c>
      <c r="H11" s="42"/>
      <c r="I11" s="42">
        <v>1.87</v>
      </c>
      <c r="J11" s="42"/>
      <c r="K11" s="42"/>
      <c r="L11" s="42">
        <f t="shared" si="1"/>
        <v>0</v>
      </c>
      <c r="M11" s="42"/>
      <c r="N11" s="42"/>
    </row>
    <row r="12" customFormat="1" ht="22.8" customHeight="1" spans="1:14">
      <c r="A12" s="33" t="s">
        <v>216</v>
      </c>
      <c r="B12" s="33" t="s">
        <v>222</v>
      </c>
      <c r="C12" s="43" t="s">
        <v>161</v>
      </c>
      <c r="D12" s="27">
        <v>136001</v>
      </c>
      <c r="E12" s="27" t="s">
        <v>223</v>
      </c>
      <c r="F12" s="42">
        <f t="shared" si="0"/>
        <v>2.31</v>
      </c>
      <c r="G12" s="42">
        <f t="shared" si="2"/>
        <v>2.31</v>
      </c>
      <c r="H12" s="42"/>
      <c r="I12" s="42">
        <v>2.31</v>
      </c>
      <c r="J12" s="42"/>
      <c r="K12" s="42"/>
      <c r="L12" s="42">
        <f t="shared" si="1"/>
        <v>0</v>
      </c>
      <c r="M12" s="42"/>
      <c r="N12" s="42"/>
    </row>
    <row r="13" customFormat="1" ht="22.8" customHeight="1" spans="1:14">
      <c r="A13" s="33" t="s">
        <v>216</v>
      </c>
      <c r="B13" s="33" t="s">
        <v>224</v>
      </c>
      <c r="C13" s="43" t="s">
        <v>161</v>
      </c>
      <c r="D13" s="27">
        <v>136001</v>
      </c>
      <c r="E13" s="27" t="s">
        <v>225</v>
      </c>
      <c r="F13" s="42">
        <f t="shared" si="0"/>
        <v>0.42</v>
      </c>
      <c r="G13" s="42">
        <f t="shared" si="2"/>
        <v>0.42</v>
      </c>
      <c r="H13" s="42"/>
      <c r="I13" s="42">
        <v>0.42</v>
      </c>
      <c r="J13" s="42"/>
      <c r="K13" s="42"/>
      <c r="L13" s="42">
        <f t="shared" si="1"/>
        <v>0</v>
      </c>
      <c r="M13" s="42"/>
      <c r="N13" s="42"/>
    </row>
    <row r="14" customFormat="1" ht="22.8" customHeight="1" spans="1:14">
      <c r="A14" s="33" t="s">
        <v>216</v>
      </c>
      <c r="B14" s="33" t="s">
        <v>226</v>
      </c>
      <c r="C14" s="43" t="s">
        <v>161</v>
      </c>
      <c r="D14" s="27">
        <v>136001</v>
      </c>
      <c r="E14" s="27" t="s">
        <v>180</v>
      </c>
      <c r="F14" s="42">
        <f t="shared" si="0"/>
        <v>2.8</v>
      </c>
      <c r="G14" s="42">
        <f t="shared" si="2"/>
        <v>2.8</v>
      </c>
      <c r="H14" s="42"/>
      <c r="I14" s="42"/>
      <c r="J14" s="42">
        <v>2.8</v>
      </c>
      <c r="K14" s="42"/>
      <c r="L14" s="42">
        <f t="shared" si="1"/>
        <v>0</v>
      </c>
      <c r="M14" s="42"/>
      <c r="N14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H23" sqref="H2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181</v>
      </c>
      <c r="E4" s="19" t="s">
        <v>182</v>
      </c>
      <c r="F4" s="19" t="s">
        <v>206</v>
      </c>
      <c r="G4" s="19" t="s">
        <v>248</v>
      </c>
      <c r="H4" s="19"/>
      <c r="I4" s="19"/>
      <c r="J4" s="19"/>
      <c r="K4" s="19"/>
      <c r="L4" s="19" t="s">
        <v>249</v>
      </c>
      <c r="M4" s="19"/>
      <c r="N4" s="19"/>
      <c r="O4" s="19"/>
      <c r="P4" s="19"/>
      <c r="Q4" s="19"/>
      <c r="R4" s="19" t="s">
        <v>180</v>
      </c>
      <c r="S4" s="19" t="s">
        <v>250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215</v>
      </c>
      <c r="I5" s="19" t="s">
        <v>251</v>
      </c>
      <c r="J5" s="19" t="s">
        <v>218</v>
      </c>
      <c r="K5" s="19" t="s">
        <v>252</v>
      </c>
      <c r="L5" s="19" t="s">
        <v>132</v>
      </c>
      <c r="M5" s="19" t="s">
        <v>170</v>
      </c>
      <c r="N5" s="19" t="s">
        <v>221</v>
      </c>
      <c r="O5" s="19" t="s">
        <v>223</v>
      </c>
      <c r="P5" s="19" t="s">
        <v>253</v>
      </c>
      <c r="Q5" s="19" t="s">
        <v>225</v>
      </c>
      <c r="R5" s="19"/>
      <c r="S5" s="19" t="s">
        <v>132</v>
      </c>
      <c r="T5" s="19" t="s">
        <v>254</v>
      </c>
      <c r="U5" s="19" t="s">
        <v>255</v>
      </c>
      <c r="V5" s="19" t="s">
        <v>246</v>
      </c>
    </row>
    <row r="6" ht="22.8" customHeight="1" spans="1:22">
      <c r="A6" s="29"/>
      <c r="B6" s="29"/>
      <c r="C6" s="29"/>
      <c r="D6" s="29"/>
      <c r="E6" s="29" t="s">
        <v>132</v>
      </c>
      <c r="F6" s="28">
        <f ca="1">G6+L6+R6+S6</f>
        <v>45.46</v>
      </c>
      <c r="G6" s="28">
        <f>SUM(H6:K6)</f>
        <v>34.33</v>
      </c>
      <c r="H6" s="28">
        <f>SUM(H7:H14)</f>
        <v>14</v>
      </c>
      <c r="I6" s="28">
        <f>SUM(I7:I14)</f>
        <v>13.43</v>
      </c>
      <c r="J6" s="28">
        <f>SUM(J7:J14)</f>
        <v>6.9</v>
      </c>
      <c r="K6" s="28">
        <f>SUM(K7:K14)</f>
        <v>0</v>
      </c>
      <c r="L6" s="28">
        <f ca="1">SUM(M6:M6:Q6)</f>
        <v>8.33</v>
      </c>
      <c r="M6" s="28">
        <f t="shared" ref="M6:R6" si="0">SUM(M7:M14)</f>
        <v>3.73</v>
      </c>
      <c r="N6" s="28">
        <f t="shared" si="0"/>
        <v>1.87</v>
      </c>
      <c r="O6" s="28">
        <f t="shared" si="0"/>
        <v>2.31</v>
      </c>
      <c r="P6" s="28">
        <f t="shared" si="0"/>
        <v>0</v>
      </c>
      <c r="Q6" s="28">
        <f t="shared" si="0"/>
        <v>0.42</v>
      </c>
      <c r="R6" s="28">
        <f t="shared" si="0"/>
        <v>2.8</v>
      </c>
      <c r="S6" s="28">
        <f>SUM(T6:V6)</f>
        <v>0</v>
      </c>
      <c r="T6" s="28">
        <f>SUM(T7:T14)</f>
        <v>0</v>
      </c>
      <c r="U6" s="28">
        <f>SUM(U7:U14)</f>
        <v>0</v>
      </c>
      <c r="V6" s="28">
        <f>SUM(V7:V14)</f>
        <v>0</v>
      </c>
    </row>
    <row r="7" ht="22.8" customHeight="1" spans="1:22">
      <c r="A7" s="33">
        <v>301</v>
      </c>
      <c r="B7" s="33" t="s">
        <v>161</v>
      </c>
      <c r="C7" s="49" t="s">
        <v>161</v>
      </c>
      <c r="D7" s="27">
        <v>136001</v>
      </c>
      <c r="E7" s="27" t="s">
        <v>215</v>
      </c>
      <c r="F7" s="28">
        <f ca="1" t="shared" ref="F7:F14" si="1">G7+L7+R7+S7</f>
        <v>14</v>
      </c>
      <c r="G7" s="28">
        <f t="shared" ref="G7:G14" si="2">SUM(H7:K7)</f>
        <v>14</v>
      </c>
      <c r="H7" s="50">
        <v>14</v>
      </c>
      <c r="I7" s="50"/>
      <c r="J7" s="50"/>
      <c r="K7" s="50"/>
      <c r="L7" s="28">
        <f ca="1" t="shared" ref="L7:L14" si="3">SUM(M7:M7:Q7)</f>
        <v>0</v>
      </c>
      <c r="M7" s="50"/>
      <c r="N7" s="50"/>
      <c r="O7" s="50"/>
      <c r="P7" s="50"/>
      <c r="Q7" s="50"/>
      <c r="R7" s="28"/>
      <c r="S7" s="28"/>
      <c r="T7" s="28"/>
      <c r="U7" s="28"/>
      <c r="V7" s="28"/>
    </row>
    <row r="8" ht="22.8" customHeight="1" spans="1:22">
      <c r="A8" s="33" t="s">
        <v>216</v>
      </c>
      <c r="B8" s="33" t="s">
        <v>163</v>
      </c>
      <c r="C8" s="49" t="s">
        <v>161</v>
      </c>
      <c r="D8" s="27">
        <v>136001</v>
      </c>
      <c r="E8" s="35" t="s">
        <v>217</v>
      </c>
      <c r="F8" s="28">
        <f ca="1" t="shared" si="1"/>
        <v>13.43</v>
      </c>
      <c r="G8" s="28">
        <f t="shared" si="2"/>
        <v>13.43</v>
      </c>
      <c r="H8" s="51"/>
      <c r="I8" s="52">
        <v>13.43</v>
      </c>
      <c r="J8" s="52"/>
      <c r="K8" s="52"/>
      <c r="L8" s="28">
        <f ca="1" t="shared" si="3"/>
        <v>0</v>
      </c>
      <c r="M8" s="52"/>
      <c r="N8" s="52"/>
      <c r="O8" s="52"/>
      <c r="P8" s="52"/>
      <c r="Q8" s="52"/>
      <c r="R8" s="53"/>
      <c r="S8" s="28"/>
      <c r="T8" s="28"/>
      <c r="U8" s="28"/>
      <c r="V8" s="28"/>
    </row>
    <row r="9" customFormat="1" ht="22.8" customHeight="1" spans="1:22">
      <c r="A9" s="33" t="s">
        <v>216</v>
      </c>
      <c r="B9" s="33" t="s">
        <v>201</v>
      </c>
      <c r="C9" s="49" t="s">
        <v>161</v>
      </c>
      <c r="D9" s="27">
        <v>136001</v>
      </c>
      <c r="E9" s="35" t="s">
        <v>218</v>
      </c>
      <c r="F9" s="28">
        <f ca="1" t="shared" si="1"/>
        <v>6.9</v>
      </c>
      <c r="G9" s="28">
        <f t="shared" si="2"/>
        <v>6.9</v>
      </c>
      <c r="H9" s="51"/>
      <c r="I9" s="52"/>
      <c r="J9" s="52">
        <v>6.9</v>
      </c>
      <c r="K9" s="52"/>
      <c r="L9" s="28">
        <f ca="1" t="shared" si="3"/>
        <v>0</v>
      </c>
      <c r="M9" s="52"/>
      <c r="N9" s="52"/>
      <c r="O9" s="52"/>
      <c r="P9" s="52"/>
      <c r="Q9" s="52"/>
      <c r="R9" s="53"/>
      <c r="S9" s="28"/>
      <c r="T9" s="28"/>
      <c r="U9" s="28"/>
      <c r="V9" s="28"/>
    </row>
    <row r="10" customFormat="1" ht="22.8" customHeight="1" spans="1:22">
      <c r="A10" s="33" t="s">
        <v>216</v>
      </c>
      <c r="B10" s="33" t="s">
        <v>219</v>
      </c>
      <c r="C10" s="49" t="s">
        <v>161</v>
      </c>
      <c r="D10" s="27">
        <v>136001</v>
      </c>
      <c r="E10" s="35" t="s">
        <v>170</v>
      </c>
      <c r="F10" s="28">
        <f ca="1" t="shared" si="1"/>
        <v>3.73</v>
      </c>
      <c r="G10" s="28">
        <f t="shared" si="2"/>
        <v>0</v>
      </c>
      <c r="H10" s="51"/>
      <c r="I10" s="52"/>
      <c r="J10" s="52"/>
      <c r="K10" s="52"/>
      <c r="L10" s="28">
        <f ca="1" t="shared" si="3"/>
        <v>3.73</v>
      </c>
      <c r="M10" s="52">
        <v>3.73</v>
      </c>
      <c r="N10" s="52"/>
      <c r="O10" s="52"/>
      <c r="P10" s="52"/>
      <c r="Q10" s="52"/>
      <c r="R10" s="53"/>
      <c r="S10" s="28"/>
      <c r="T10" s="28"/>
      <c r="U10" s="28"/>
      <c r="V10" s="28"/>
    </row>
    <row r="11" customFormat="1" ht="22.8" customHeight="1" spans="1:22">
      <c r="A11" s="33" t="s">
        <v>216</v>
      </c>
      <c r="B11" s="33" t="s">
        <v>220</v>
      </c>
      <c r="C11" s="49" t="s">
        <v>161</v>
      </c>
      <c r="D11" s="27">
        <v>136001</v>
      </c>
      <c r="E11" s="35" t="s">
        <v>221</v>
      </c>
      <c r="F11" s="28">
        <f ca="1" t="shared" si="1"/>
        <v>1.87</v>
      </c>
      <c r="G11" s="28">
        <f t="shared" si="2"/>
        <v>0</v>
      </c>
      <c r="H11" s="51"/>
      <c r="I11" s="52"/>
      <c r="J11" s="52"/>
      <c r="K11" s="52"/>
      <c r="L11" s="28">
        <f ca="1" t="shared" si="3"/>
        <v>1.87</v>
      </c>
      <c r="M11" s="52"/>
      <c r="N11" s="52">
        <v>1.87</v>
      </c>
      <c r="O11" s="52"/>
      <c r="P11" s="52"/>
      <c r="Q11" s="52"/>
      <c r="R11" s="53"/>
      <c r="S11" s="28"/>
      <c r="T11" s="28"/>
      <c r="U11" s="28"/>
      <c r="V11" s="28"/>
    </row>
    <row r="12" customFormat="1" ht="22.8" customHeight="1" spans="1:22">
      <c r="A12" s="33" t="s">
        <v>216</v>
      </c>
      <c r="B12" s="33" t="s">
        <v>222</v>
      </c>
      <c r="C12" s="49" t="s">
        <v>161</v>
      </c>
      <c r="D12" s="27">
        <v>136001</v>
      </c>
      <c r="E12" s="35" t="s">
        <v>223</v>
      </c>
      <c r="F12" s="28">
        <f ca="1" t="shared" si="1"/>
        <v>2.31</v>
      </c>
      <c r="G12" s="28">
        <f t="shared" si="2"/>
        <v>0</v>
      </c>
      <c r="H12" s="51"/>
      <c r="I12" s="52"/>
      <c r="J12" s="52"/>
      <c r="K12" s="52"/>
      <c r="L12" s="28">
        <f ca="1" t="shared" si="3"/>
        <v>2.31</v>
      </c>
      <c r="M12" s="52"/>
      <c r="N12" s="52"/>
      <c r="O12" s="52">
        <v>2.31</v>
      </c>
      <c r="P12" s="52"/>
      <c r="Q12" s="52"/>
      <c r="R12" s="53"/>
      <c r="S12" s="28"/>
      <c r="T12" s="28"/>
      <c r="U12" s="28"/>
      <c r="V12" s="28"/>
    </row>
    <row r="13" customFormat="1" ht="22.8" customHeight="1" spans="1:22">
      <c r="A13" s="33" t="s">
        <v>216</v>
      </c>
      <c r="B13" s="33" t="s">
        <v>224</v>
      </c>
      <c r="C13" s="49" t="s">
        <v>161</v>
      </c>
      <c r="D13" s="27">
        <v>136001</v>
      </c>
      <c r="E13" s="35" t="s">
        <v>225</v>
      </c>
      <c r="F13" s="28">
        <f ca="1" t="shared" si="1"/>
        <v>0.42</v>
      </c>
      <c r="G13" s="28">
        <f t="shared" si="2"/>
        <v>0</v>
      </c>
      <c r="H13" s="51"/>
      <c r="I13" s="52"/>
      <c r="J13" s="52"/>
      <c r="K13" s="52"/>
      <c r="L13" s="28">
        <f ca="1" t="shared" si="3"/>
        <v>0.42</v>
      </c>
      <c r="M13" s="52"/>
      <c r="N13" s="52"/>
      <c r="O13" s="52"/>
      <c r="P13" s="52"/>
      <c r="Q13" s="52">
        <v>0.42</v>
      </c>
      <c r="R13" s="53"/>
      <c r="S13" s="28"/>
      <c r="T13" s="28"/>
      <c r="U13" s="28"/>
      <c r="V13" s="28"/>
    </row>
    <row r="14" customFormat="1" ht="22.8" customHeight="1" spans="1:22">
      <c r="A14" s="33" t="s">
        <v>216</v>
      </c>
      <c r="B14" s="33" t="s">
        <v>226</v>
      </c>
      <c r="C14" s="49" t="s">
        <v>161</v>
      </c>
      <c r="D14" s="27">
        <v>136001</v>
      </c>
      <c r="E14" s="35" t="s">
        <v>180</v>
      </c>
      <c r="F14" s="28">
        <f ca="1" t="shared" si="1"/>
        <v>2.8</v>
      </c>
      <c r="G14" s="28">
        <f t="shared" si="2"/>
        <v>0</v>
      </c>
      <c r="H14" s="51"/>
      <c r="I14" s="52"/>
      <c r="J14" s="52"/>
      <c r="K14" s="52"/>
      <c r="L14" s="28">
        <f ca="1" t="shared" si="3"/>
        <v>0</v>
      </c>
      <c r="M14" s="52"/>
      <c r="N14" s="52"/>
      <c r="O14" s="52"/>
      <c r="P14" s="52"/>
      <c r="Q14" s="52"/>
      <c r="R14" s="53">
        <v>2.8</v>
      </c>
      <c r="S14" s="28"/>
      <c r="T14" s="28"/>
      <c r="U14" s="28"/>
      <c r="V14" s="2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L6:S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5" sqref="F1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181</v>
      </c>
      <c r="E4" s="19" t="s">
        <v>182</v>
      </c>
      <c r="F4" s="19" t="s">
        <v>256</v>
      </c>
      <c r="G4" s="19" t="s">
        <v>257</v>
      </c>
      <c r="H4" s="19" t="s">
        <v>258</v>
      </c>
      <c r="I4" s="19" t="s">
        <v>259</v>
      </c>
      <c r="J4" s="19" t="s">
        <v>260</v>
      </c>
      <c r="K4" s="19" t="s">
        <v>261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28" sqref="D2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181</v>
      </c>
      <c r="E4" s="19" t="s">
        <v>182</v>
      </c>
      <c r="F4" s="19" t="s">
        <v>256</v>
      </c>
      <c r="G4" s="19" t="s">
        <v>262</v>
      </c>
      <c r="H4" s="19" t="s">
        <v>263</v>
      </c>
      <c r="I4" s="19" t="s">
        <v>264</v>
      </c>
      <c r="J4" s="19" t="s">
        <v>265</v>
      </c>
      <c r="K4" s="19" t="s">
        <v>266</v>
      </c>
      <c r="L4" s="19" t="s">
        <v>267</v>
      </c>
      <c r="M4" s="19" t="s">
        <v>268</v>
      </c>
      <c r="N4" s="19" t="s">
        <v>258</v>
      </c>
      <c r="O4" s="19" t="s">
        <v>269</v>
      </c>
      <c r="P4" s="19" t="s">
        <v>270</v>
      </c>
      <c r="Q4" s="19" t="s">
        <v>259</v>
      </c>
      <c r="R4" s="19" t="s">
        <v>261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H17" sqref="H17"/>
    </sheetView>
  </sheetViews>
  <sheetFormatPr defaultColWidth="10" defaultRowHeight="13.5" outlineLevelRow="6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256</v>
      </c>
      <c r="G4" s="19" t="s">
        <v>185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188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203</v>
      </c>
      <c r="I5" s="19" t="s">
        <v>271</v>
      </c>
      <c r="J5" s="19" t="s">
        <v>272</v>
      </c>
      <c r="K5" s="19" t="s">
        <v>273</v>
      </c>
      <c r="L5" s="19" t="s">
        <v>274</v>
      </c>
      <c r="M5" s="19" t="s">
        <v>204</v>
      </c>
      <c r="N5" s="19" t="s">
        <v>275</v>
      </c>
      <c r="O5" s="19" t="s">
        <v>276</v>
      </c>
      <c r="P5" s="19" t="s">
        <v>277</v>
      </c>
      <c r="Q5" s="19" t="s">
        <v>205</v>
      </c>
      <c r="R5" s="19" t="s">
        <v>132</v>
      </c>
      <c r="S5" s="19" t="s">
        <v>245</v>
      </c>
      <c r="T5" s="19" t="s">
        <v>247</v>
      </c>
    </row>
    <row r="6" ht="22.8" customHeight="1" spans="1:20">
      <c r="A6" s="29"/>
      <c r="B6" s="29"/>
      <c r="C6" s="29"/>
      <c r="D6" s="29"/>
      <c r="E6" s="29" t="s">
        <v>132</v>
      </c>
      <c r="F6" s="42">
        <f>G6+R6</f>
        <v>4.5</v>
      </c>
      <c r="G6" s="42">
        <f>SUM(H6:Q6)</f>
        <v>4.5</v>
      </c>
      <c r="H6" s="42">
        <f>SUM(H7:H7)</f>
        <v>4.5</v>
      </c>
      <c r="I6" s="42">
        <f t="shared" ref="I6:Q6" si="0">SUM(I7:I7)</f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P6" s="42">
        <f t="shared" si="0"/>
        <v>0</v>
      </c>
      <c r="Q6" s="42">
        <f t="shared" si="0"/>
        <v>0</v>
      </c>
      <c r="R6" s="42">
        <f>SUM(S6:T6)</f>
        <v>0</v>
      </c>
      <c r="S6" s="42"/>
      <c r="T6" s="42"/>
    </row>
    <row r="7" s="44" customFormat="1" ht="22.8" customHeight="1" spans="1:20">
      <c r="A7" s="45" t="s">
        <v>202</v>
      </c>
      <c r="B7" s="45" t="s">
        <v>161</v>
      </c>
      <c r="C7" s="46" t="s">
        <v>161</v>
      </c>
      <c r="D7" s="47">
        <v>136001</v>
      </c>
      <c r="E7" s="47" t="s">
        <v>203</v>
      </c>
      <c r="F7" s="48">
        <f>G7+R7</f>
        <v>4.5</v>
      </c>
      <c r="G7" s="48">
        <f>SUM(H7:Q7)</f>
        <v>4.5</v>
      </c>
      <c r="H7" s="48">
        <v>4.5</v>
      </c>
      <c r="I7" s="48"/>
      <c r="J7" s="48"/>
      <c r="K7" s="48"/>
      <c r="L7" s="48"/>
      <c r="M7" s="48"/>
      <c r="N7" s="48"/>
      <c r="O7" s="48"/>
      <c r="P7" s="48"/>
      <c r="Q7" s="48"/>
      <c r="R7" s="48">
        <f>SUM(S7:T7)</f>
        <v>0</v>
      </c>
      <c r="S7" s="48"/>
      <c r="T7" s="4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workbookViewId="0">
      <selection activeCell="E34" sqref="E34"/>
    </sheetView>
  </sheetViews>
  <sheetFormatPr defaultColWidth="10" defaultRowHeight="13.5" outlineLevelRow="6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181</v>
      </c>
      <c r="E4" s="19" t="s">
        <v>182</v>
      </c>
      <c r="F4" s="19" t="s">
        <v>278</v>
      </c>
      <c r="G4" s="19" t="s">
        <v>228</v>
      </c>
      <c r="H4" s="19" t="s">
        <v>279</v>
      </c>
      <c r="I4" s="19" t="s">
        <v>280</v>
      </c>
      <c r="J4" s="19" t="s">
        <v>281</v>
      </c>
      <c r="K4" s="19" t="s">
        <v>229</v>
      </c>
      <c r="L4" s="19" t="s">
        <v>230</v>
      </c>
      <c r="M4" s="19" t="s">
        <v>282</v>
      </c>
      <c r="N4" s="19" t="s">
        <v>283</v>
      </c>
      <c r="O4" s="19" t="s">
        <v>284</v>
      </c>
      <c r="P4" s="19" t="s">
        <v>285</v>
      </c>
      <c r="Q4" s="19" t="s">
        <v>275</v>
      </c>
      <c r="R4" s="19" t="s">
        <v>277</v>
      </c>
      <c r="S4" s="19" t="s">
        <v>286</v>
      </c>
      <c r="T4" s="19" t="s">
        <v>271</v>
      </c>
      <c r="U4" s="19" t="s">
        <v>272</v>
      </c>
      <c r="V4" s="19" t="s">
        <v>204</v>
      </c>
      <c r="W4" s="19" t="s">
        <v>287</v>
      </c>
      <c r="X4" s="19" t="s">
        <v>288</v>
      </c>
      <c r="Y4" s="19" t="s">
        <v>289</v>
      </c>
      <c r="Z4" s="19" t="s">
        <v>290</v>
      </c>
      <c r="AA4" s="19" t="s">
        <v>274</v>
      </c>
      <c r="AB4" s="19" t="s">
        <v>291</v>
      </c>
      <c r="AC4" s="19" t="s">
        <v>292</v>
      </c>
      <c r="AD4" s="19" t="s">
        <v>276</v>
      </c>
      <c r="AE4" s="19" t="s">
        <v>293</v>
      </c>
      <c r="AF4" s="19" t="s">
        <v>294</v>
      </c>
      <c r="AG4" s="19" t="s">
        <v>205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3"/>
      <c r="B6" s="41"/>
      <c r="C6" s="41"/>
      <c r="D6" s="20"/>
      <c r="E6" s="20" t="s">
        <v>132</v>
      </c>
      <c r="F6" s="42">
        <f>SUM(G6:AG6)</f>
        <v>4.05</v>
      </c>
      <c r="G6" s="42">
        <f>SUM(G7:G7)</f>
        <v>4.05</v>
      </c>
      <c r="H6" s="42">
        <f t="shared" ref="H6:AG6" si="0">SUM(H7:H7)</f>
        <v>0</v>
      </c>
      <c r="I6" s="42">
        <f t="shared" si="0"/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P6" s="42">
        <f t="shared" si="0"/>
        <v>0</v>
      </c>
      <c r="Q6" s="42">
        <f t="shared" si="0"/>
        <v>0</v>
      </c>
      <c r="R6" s="42">
        <f t="shared" si="0"/>
        <v>0</v>
      </c>
      <c r="S6" s="42">
        <f t="shared" si="0"/>
        <v>0</v>
      </c>
      <c r="T6" s="42">
        <f t="shared" si="0"/>
        <v>0</v>
      </c>
      <c r="U6" s="42">
        <f t="shared" si="0"/>
        <v>0</v>
      </c>
      <c r="V6" s="42">
        <f t="shared" si="0"/>
        <v>0</v>
      </c>
      <c r="W6" s="42">
        <f t="shared" si="0"/>
        <v>0</v>
      </c>
      <c r="X6" s="42">
        <f t="shared" si="0"/>
        <v>0</v>
      </c>
      <c r="Y6" s="42">
        <f t="shared" si="0"/>
        <v>0</v>
      </c>
      <c r="Z6" s="42">
        <f t="shared" si="0"/>
        <v>0</v>
      </c>
      <c r="AA6" s="42">
        <f t="shared" si="0"/>
        <v>0</v>
      </c>
      <c r="AB6" s="42">
        <f t="shared" si="0"/>
        <v>0</v>
      </c>
      <c r="AC6" s="42">
        <f t="shared" si="0"/>
        <v>0</v>
      </c>
      <c r="AD6" s="42">
        <f t="shared" si="0"/>
        <v>0</v>
      </c>
      <c r="AE6" s="42">
        <f t="shared" si="0"/>
        <v>0</v>
      </c>
      <c r="AF6" s="42">
        <f t="shared" si="0"/>
        <v>0</v>
      </c>
      <c r="AG6" s="42">
        <f t="shared" si="0"/>
        <v>0</v>
      </c>
    </row>
    <row r="7" ht="22.8" customHeight="1" spans="1:33">
      <c r="A7" s="29" t="s">
        <v>227</v>
      </c>
      <c r="B7" s="29" t="s">
        <v>161</v>
      </c>
      <c r="C7" s="43" t="s">
        <v>161</v>
      </c>
      <c r="D7" s="27">
        <v>136001</v>
      </c>
      <c r="E7" s="27" t="s">
        <v>228</v>
      </c>
      <c r="F7" s="42">
        <f>SUM(G7:AG7)</f>
        <v>4.05</v>
      </c>
      <c r="G7" s="42">
        <v>4.05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0" sqref="G30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295</v>
      </c>
      <c r="B4" s="19" t="s">
        <v>296</v>
      </c>
      <c r="C4" s="19" t="s">
        <v>297</v>
      </c>
      <c r="D4" s="19" t="s">
        <v>298</v>
      </c>
      <c r="E4" s="19" t="s">
        <v>299</v>
      </c>
      <c r="F4" s="19"/>
      <c r="G4" s="19"/>
      <c r="H4" s="19" t="s">
        <v>300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301</v>
      </c>
      <c r="G5" s="19" t="s">
        <v>302</v>
      </c>
      <c r="H5" s="19"/>
    </row>
    <row r="6" ht="22.8" customHeight="1" spans="1:8">
      <c r="A6" s="29">
        <v>136001</v>
      </c>
      <c r="B6" s="29" t="s">
        <v>132</v>
      </c>
      <c r="C6" s="28">
        <f>D6+E6+H6</f>
        <v>0.9</v>
      </c>
      <c r="D6" s="28"/>
      <c r="E6" s="28">
        <f>SUM(F6:G6)</f>
        <v>0</v>
      </c>
      <c r="F6" s="28"/>
      <c r="G6" s="28"/>
      <c r="H6" s="28">
        <v>0.9</v>
      </c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4"/>
      <c r="B8" s="34"/>
      <c r="C8" s="36"/>
      <c r="D8" s="36"/>
      <c r="E8" s="21"/>
      <c r="F8" s="36"/>
      <c r="G8" s="36"/>
      <c r="H8" s="3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6" sqref="B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303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243</v>
      </c>
      <c r="F5" s="19"/>
      <c r="G5" s="19" t="s">
        <v>244</v>
      </c>
      <c r="H5" s="19"/>
    </row>
    <row r="6" ht="27.6" customHeight="1" spans="1:8">
      <c r="A6" s="19"/>
      <c r="B6" s="19"/>
      <c r="C6" s="19"/>
      <c r="D6" s="19"/>
      <c r="E6" s="19" t="s">
        <v>207</v>
      </c>
      <c r="F6" s="19" t="s">
        <v>192</v>
      </c>
      <c r="G6" s="19"/>
      <c r="H6" s="19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1" sqref="E1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183</v>
      </c>
      <c r="G4" s="19" t="s">
        <v>184</v>
      </c>
      <c r="H4" s="19" t="s">
        <v>185</v>
      </c>
      <c r="I4" s="19" t="s">
        <v>186</v>
      </c>
      <c r="J4" s="19" t="s">
        <v>187</v>
      </c>
      <c r="K4" s="19" t="s">
        <v>188</v>
      </c>
      <c r="L4" s="19" t="s">
        <v>189</v>
      </c>
      <c r="M4" s="19" t="s">
        <v>190</v>
      </c>
      <c r="N4" s="19" t="s">
        <v>191</v>
      </c>
      <c r="O4" s="19" t="s">
        <v>192</v>
      </c>
      <c r="P4" s="19" t="s">
        <v>193</v>
      </c>
      <c r="Q4" s="19" t="s">
        <v>194</v>
      </c>
      <c r="R4" s="19" t="s">
        <v>195</v>
      </c>
      <c r="S4" s="19" t="s">
        <v>196</v>
      </c>
      <c r="T4" s="19" t="s">
        <v>197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206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207</v>
      </c>
      <c r="I5" s="19" t="s">
        <v>208</v>
      </c>
      <c r="J5" s="19" t="s">
        <v>192</v>
      </c>
      <c r="K5" s="19" t="s">
        <v>132</v>
      </c>
      <c r="L5" s="19" t="s">
        <v>210</v>
      </c>
      <c r="M5" s="19" t="s">
        <v>211</v>
      </c>
      <c r="N5" s="19" t="s">
        <v>194</v>
      </c>
      <c r="O5" s="19" t="s">
        <v>212</v>
      </c>
      <c r="P5" s="19" t="s">
        <v>213</v>
      </c>
      <c r="Q5" s="19" t="s">
        <v>214</v>
      </c>
      <c r="R5" s="19" t="s">
        <v>190</v>
      </c>
      <c r="S5" s="19" t="s">
        <v>193</v>
      </c>
      <c r="T5" s="19" t="s">
        <v>197</v>
      </c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7" sqref="C27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73" t="s">
        <v>5</v>
      </c>
      <c r="C3" s="73"/>
    </row>
    <row r="4" ht="32.55" customHeight="1" spans="2:3">
      <c r="B4" s="74">
        <v>1</v>
      </c>
      <c r="C4" s="75" t="s">
        <v>6</v>
      </c>
    </row>
    <row r="5" ht="32.55" customHeight="1" spans="2:3">
      <c r="B5" s="74">
        <v>2</v>
      </c>
      <c r="C5" s="76" t="s">
        <v>7</v>
      </c>
    </row>
    <row r="6" ht="32.55" customHeight="1" spans="2:3">
      <c r="B6" s="74">
        <v>3</v>
      </c>
      <c r="C6" s="75" t="s">
        <v>8</v>
      </c>
    </row>
    <row r="7" ht="32.55" customHeight="1" spans="2:3">
      <c r="B7" s="74">
        <v>4</v>
      </c>
      <c r="C7" s="75" t="s">
        <v>9</v>
      </c>
    </row>
    <row r="8" ht="32.55" customHeight="1" spans="2:3">
      <c r="B8" s="74">
        <v>5</v>
      </c>
      <c r="C8" s="75" t="s">
        <v>10</v>
      </c>
    </row>
    <row r="9" ht="32.55" customHeight="1" spans="2:3">
      <c r="B9" s="74">
        <v>6</v>
      </c>
      <c r="C9" s="75" t="s">
        <v>11</v>
      </c>
    </row>
    <row r="10" ht="32.55" customHeight="1" spans="2:3">
      <c r="B10" s="74">
        <v>7</v>
      </c>
      <c r="C10" s="75" t="s">
        <v>12</v>
      </c>
    </row>
    <row r="11" ht="32.55" customHeight="1" spans="2:3">
      <c r="B11" s="74">
        <v>8</v>
      </c>
      <c r="C11" s="75" t="s">
        <v>13</v>
      </c>
    </row>
    <row r="12" ht="32.55" customHeight="1" spans="2:3">
      <c r="B12" s="74">
        <v>9</v>
      </c>
      <c r="C12" s="75" t="s">
        <v>14</v>
      </c>
    </row>
    <row r="13" ht="32.55" customHeight="1" spans="2:3">
      <c r="B13" s="74">
        <v>10</v>
      </c>
      <c r="C13" s="75" t="s">
        <v>15</v>
      </c>
    </row>
    <row r="14" ht="32.55" customHeight="1" spans="2:3">
      <c r="B14" s="74">
        <v>11</v>
      </c>
      <c r="C14" s="75" t="s">
        <v>16</v>
      </c>
    </row>
    <row r="15" ht="32.55" customHeight="1" spans="2:3">
      <c r="B15" s="74">
        <v>12</v>
      </c>
      <c r="C15" s="75" t="s">
        <v>17</v>
      </c>
    </row>
    <row r="16" ht="32.55" customHeight="1" spans="2:3">
      <c r="B16" s="74">
        <v>13</v>
      </c>
      <c r="C16" s="75" t="s">
        <v>18</v>
      </c>
    </row>
    <row r="17" ht="32.55" customHeight="1" spans="2:3">
      <c r="B17" s="74">
        <v>14</v>
      </c>
      <c r="C17" s="75" t="s">
        <v>19</v>
      </c>
    </row>
    <row r="18" ht="32.55" customHeight="1" spans="2:3">
      <c r="B18" s="74">
        <v>15</v>
      </c>
      <c r="C18" s="75" t="s">
        <v>20</v>
      </c>
    </row>
    <row r="19" ht="32.55" customHeight="1" spans="2:3">
      <c r="B19" s="74">
        <v>16</v>
      </c>
      <c r="C19" s="75" t="s">
        <v>21</v>
      </c>
    </row>
    <row r="20" ht="32.55" customHeight="1" spans="2:3">
      <c r="B20" s="74">
        <v>17</v>
      </c>
      <c r="C20" s="75" t="s">
        <v>22</v>
      </c>
    </row>
    <row r="21" ht="32.55" customHeight="1" spans="2:3">
      <c r="B21" s="74">
        <v>18</v>
      </c>
      <c r="C21" s="75" t="s">
        <v>23</v>
      </c>
    </row>
    <row r="22" ht="32.55" customHeight="1" spans="2:3">
      <c r="B22" s="74">
        <v>19</v>
      </c>
      <c r="C22" s="75" t="s">
        <v>24</v>
      </c>
    </row>
    <row r="23" ht="32.55" customHeight="1" spans="2:3">
      <c r="B23" s="74">
        <v>20</v>
      </c>
      <c r="C23" s="75" t="s">
        <v>25</v>
      </c>
    </row>
    <row r="24" ht="32.55" customHeight="1" spans="2:3">
      <c r="B24" s="74">
        <v>21</v>
      </c>
      <c r="C24" s="75" t="s">
        <v>26</v>
      </c>
    </row>
    <row r="25" ht="32.55" customHeight="1" spans="2:3">
      <c r="B25" s="74">
        <v>22</v>
      </c>
      <c r="C25" s="7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5" sqref="D2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305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243</v>
      </c>
      <c r="F5" s="19"/>
      <c r="G5" s="19" t="s">
        <v>244</v>
      </c>
      <c r="H5" s="19"/>
    </row>
    <row r="6" ht="23.25" customHeight="1" spans="1:8">
      <c r="A6" s="19"/>
      <c r="B6" s="19"/>
      <c r="C6" s="19"/>
      <c r="D6" s="19"/>
      <c r="E6" s="19" t="s">
        <v>207</v>
      </c>
      <c r="F6" s="19" t="s">
        <v>192</v>
      </c>
      <c r="G6" s="19"/>
      <c r="H6" s="19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2" sqref="E3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306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243</v>
      </c>
      <c r="F5" s="19"/>
      <c r="G5" s="19" t="s">
        <v>244</v>
      </c>
      <c r="H5" s="19"/>
    </row>
    <row r="6" ht="35.35" customHeight="1" spans="1:8">
      <c r="A6" s="19"/>
      <c r="B6" s="19"/>
      <c r="C6" s="19"/>
      <c r="D6" s="19"/>
      <c r="E6" s="19" t="s">
        <v>207</v>
      </c>
      <c r="F6" s="19" t="s">
        <v>192</v>
      </c>
      <c r="G6" s="19"/>
      <c r="H6" s="19"/>
    </row>
    <row r="7" ht="22.8" customHeight="1" spans="1:8">
      <c r="A7" s="29"/>
      <c r="B7" s="33" t="s">
        <v>132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2" workbookViewId="0">
      <selection activeCell="I15" sqref="I15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19" t="s">
        <v>181</v>
      </c>
      <c r="B4" s="31"/>
      <c r="C4" s="19" t="s">
        <v>307</v>
      </c>
      <c r="D4" s="19" t="s">
        <v>308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309</v>
      </c>
      <c r="O4" s="19"/>
    </row>
    <row r="5" ht="31.9" customHeight="1" spans="1:15">
      <c r="A5" s="19"/>
      <c r="B5" s="31"/>
      <c r="C5" s="19"/>
      <c r="D5" s="19" t="s">
        <v>310</v>
      </c>
      <c r="E5" s="19" t="s">
        <v>135</v>
      </c>
      <c r="F5" s="19"/>
      <c r="G5" s="19"/>
      <c r="H5" s="19"/>
      <c r="I5" s="19"/>
      <c r="J5" s="19"/>
      <c r="K5" s="19" t="s">
        <v>311</v>
      </c>
      <c r="L5" s="19" t="s">
        <v>137</v>
      </c>
      <c r="M5" s="19" t="s">
        <v>138</v>
      </c>
      <c r="N5" s="19" t="s">
        <v>312</v>
      </c>
      <c r="O5" s="19" t="s">
        <v>313</v>
      </c>
    </row>
    <row r="6" ht="44.85" customHeight="1" spans="1:15">
      <c r="A6" s="19"/>
      <c r="B6" s="31"/>
      <c r="C6" s="19"/>
      <c r="D6" s="19"/>
      <c r="E6" s="19" t="s">
        <v>314</v>
      </c>
      <c r="F6" s="19" t="s">
        <v>315</v>
      </c>
      <c r="G6" s="19" t="s">
        <v>316</v>
      </c>
      <c r="H6" s="19" t="s">
        <v>317</v>
      </c>
      <c r="I6" s="19" t="s">
        <v>318</v>
      </c>
      <c r="J6" s="19" t="s">
        <v>319</v>
      </c>
      <c r="K6" s="19"/>
      <c r="L6" s="19"/>
      <c r="M6" s="19"/>
      <c r="N6" s="19"/>
      <c r="O6" s="19"/>
    </row>
    <row r="7" ht="22.8" customHeight="1" spans="1:15">
      <c r="A7" s="29">
        <v>136001</v>
      </c>
      <c r="B7" s="32"/>
      <c r="C7" s="33" t="s">
        <v>132</v>
      </c>
      <c r="D7" s="28">
        <f t="shared" ref="D7:D12" si="0">E7+K7+L7+M7+N7+O7</f>
        <v>600</v>
      </c>
      <c r="E7" s="28">
        <f t="shared" ref="E7:E12" si="1">SUM(F7:J7)</f>
        <v>300</v>
      </c>
      <c r="F7" s="28">
        <f>SUM(F8:F12)</f>
        <v>300</v>
      </c>
      <c r="G7" s="28"/>
      <c r="H7" s="28"/>
      <c r="I7" s="28"/>
      <c r="J7" s="28"/>
      <c r="K7" s="28"/>
      <c r="L7" s="28"/>
      <c r="M7" s="28"/>
      <c r="N7" s="28">
        <f>SUM(N8:N12)</f>
        <v>300</v>
      </c>
      <c r="O7" s="29"/>
    </row>
    <row r="8" ht="22.8" customHeight="1" spans="1:15">
      <c r="A8" s="29">
        <v>136001</v>
      </c>
      <c r="B8" s="32"/>
      <c r="C8" s="27" t="s">
        <v>320</v>
      </c>
      <c r="D8" s="28">
        <f t="shared" si="0"/>
        <v>400</v>
      </c>
      <c r="E8" s="28">
        <f t="shared" si="1"/>
        <v>200</v>
      </c>
      <c r="F8" s="28">
        <v>200</v>
      </c>
      <c r="G8" s="28"/>
      <c r="H8" s="28"/>
      <c r="I8" s="28"/>
      <c r="J8" s="28"/>
      <c r="K8" s="28"/>
      <c r="L8" s="28"/>
      <c r="M8" s="28"/>
      <c r="N8" s="28">
        <v>200</v>
      </c>
      <c r="O8" s="29"/>
    </row>
    <row r="9" customFormat="1" ht="22.8" customHeight="1" spans="1:15">
      <c r="A9" s="29">
        <v>136001</v>
      </c>
      <c r="B9" s="32"/>
      <c r="C9" s="27" t="s">
        <v>321</v>
      </c>
      <c r="D9" s="28">
        <f t="shared" si="0"/>
        <v>80</v>
      </c>
      <c r="E9" s="28">
        <f t="shared" si="1"/>
        <v>40</v>
      </c>
      <c r="F9" s="28">
        <v>40</v>
      </c>
      <c r="G9" s="28"/>
      <c r="H9" s="28"/>
      <c r="I9" s="28"/>
      <c r="J9" s="28"/>
      <c r="K9" s="28"/>
      <c r="L9" s="28"/>
      <c r="M9" s="28"/>
      <c r="N9" s="28">
        <v>40</v>
      </c>
      <c r="O9" s="29"/>
    </row>
    <row r="10" customFormat="1" ht="22.8" customHeight="1" spans="1:15">
      <c r="A10" s="29">
        <v>136001</v>
      </c>
      <c r="B10" s="32"/>
      <c r="C10" s="27" t="s">
        <v>322</v>
      </c>
      <c r="D10" s="28">
        <f t="shared" si="0"/>
        <v>40</v>
      </c>
      <c r="E10" s="28">
        <f t="shared" si="1"/>
        <v>20</v>
      </c>
      <c r="F10" s="28">
        <v>20</v>
      </c>
      <c r="G10" s="28"/>
      <c r="H10" s="28"/>
      <c r="I10" s="28"/>
      <c r="J10" s="28"/>
      <c r="K10" s="28"/>
      <c r="L10" s="28"/>
      <c r="M10" s="28"/>
      <c r="N10" s="28">
        <v>20</v>
      </c>
      <c r="O10" s="29"/>
    </row>
    <row r="11" customFormat="1" ht="22.8" customHeight="1" spans="1:15">
      <c r="A11" s="29">
        <v>136001</v>
      </c>
      <c r="B11" s="32"/>
      <c r="C11" s="27" t="s">
        <v>323</v>
      </c>
      <c r="D11" s="28">
        <f t="shared" si="0"/>
        <v>20</v>
      </c>
      <c r="E11" s="28">
        <f t="shared" si="1"/>
        <v>10</v>
      </c>
      <c r="F11" s="28">
        <v>10</v>
      </c>
      <c r="G11" s="28"/>
      <c r="H11" s="28"/>
      <c r="I11" s="28"/>
      <c r="J11" s="28"/>
      <c r="K11" s="28"/>
      <c r="L11" s="28"/>
      <c r="M11" s="28"/>
      <c r="N11" s="28">
        <v>10</v>
      </c>
      <c r="O11" s="29"/>
    </row>
    <row r="12" customFormat="1" ht="22.8" customHeight="1" spans="1:15">
      <c r="A12" s="29">
        <v>136001</v>
      </c>
      <c r="B12" s="32"/>
      <c r="C12" s="27" t="s">
        <v>324</v>
      </c>
      <c r="D12" s="28">
        <f t="shared" si="0"/>
        <v>60</v>
      </c>
      <c r="E12" s="28">
        <f t="shared" si="1"/>
        <v>30</v>
      </c>
      <c r="F12" s="28">
        <v>30</v>
      </c>
      <c r="G12" s="28"/>
      <c r="H12" s="28"/>
      <c r="I12" s="28"/>
      <c r="J12" s="28"/>
      <c r="K12" s="28"/>
      <c r="L12" s="28"/>
      <c r="M12" s="28"/>
      <c r="N12" s="28">
        <v>30</v>
      </c>
      <c r="O12" s="29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4"/>
      <c r="B20" s="32"/>
      <c r="C20" s="3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4"/>
      <c r="B21" s="32"/>
      <c r="C21" s="3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4"/>
      <c r="B22" s="32"/>
      <c r="C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4"/>
      <c r="B23" s="32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150" zoomScaleNormal="150" workbookViewId="0">
      <selection activeCell="F11" sqref="F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325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181</v>
      </c>
      <c r="B4" s="19" t="s">
        <v>326</v>
      </c>
      <c r="C4" s="19" t="s">
        <v>327</v>
      </c>
      <c r="D4" s="19" t="s">
        <v>328</v>
      </c>
      <c r="E4" s="19" t="s">
        <v>329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330</v>
      </c>
      <c r="F5" s="19" t="s">
        <v>331</v>
      </c>
      <c r="G5" s="19" t="s">
        <v>332</v>
      </c>
      <c r="H5" s="19" t="s">
        <v>333</v>
      </c>
      <c r="I5" s="19" t="s">
        <v>334</v>
      </c>
      <c r="J5" s="19" t="s">
        <v>335</v>
      </c>
      <c r="K5" s="19" t="s">
        <v>336</v>
      </c>
      <c r="L5" s="19" t="s">
        <v>337</v>
      </c>
      <c r="M5" s="19" t="s">
        <v>338</v>
      </c>
    </row>
    <row r="6" ht="81" customHeight="1" spans="1:13">
      <c r="A6" s="27">
        <v>136001</v>
      </c>
      <c r="B6" s="27" t="s">
        <v>3</v>
      </c>
      <c r="C6" s="28">
        <f>SUM(C7:C56)</f>
        <v>300</v>
      </c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160</v>
      </c>
      <c r="L6" s="29" t="s">
        <v>346</v>
      </c>
      <c r="M6" s="29"/>
    </row>
    <row r="7" ht="32" customHeight="1" spans="1:13">
      <c r="A7" s="20">
        <v>136001</v>
      </c>
      <c r="B7" s="20" t="s">
        <v>320</v>
      </c>
      <c r="C7" s="21">
        <v>200</v>
      </c>
      <c r="D7" s="20" t="s">
        <v>347</v>
      </c>
      <c r="E7" s="29" t="s">
        <v>348</v>
      </c>
      <c r="F7" s="20" t="s">
        <v>349</v>
      </c>
      <c r="G7" s="20" t="s">
        <v>350</v>
      </c>
      <c r="H7" s="29" t="s">
        <v>343</v>
      </c>
      <c r="I7" s="20" t="s">
        <v>351</v>
      </c>
      <c r="J7" s="29" t="s">
        <v>345</v>
      </c>
      <c r="K7" s="20" t="s">
        <v>160</v>
      </c>
      <c r="L7" s="20" t="s">
        <v>346</v>
      </c>
      <c r="M7" s="20"/>
    </row>
    <row r="8" ht="32" customHeight="1" spans="1:13">
      <c r="A8" s="20"/>
      <c r="B8" s="20"/>
      <c r="C8" s="21"/>
      <c r="D8" s="20"/>
      <c r="E8" s="29"/>
      <c r="F8" s="20" t="s">
        <v>352</v>
      </c>
      <c r="G8" s="20" t="s">
        <v>353</v>
      </c>
      <c r="H8" s="29" t="s">
        <v>343</v>
      </c>
      <c r="I8" s="20" t="s">
        <v>354</v>
      </c>
      <c r="J8" s="29" t="s">
        <v>345</v>
      </c>
      <c r="K8" s="20" t="s">
        <v>355</v>
      </c>
      <c r="L8" s="20" t="s">
        <v>356</v>
      </c>
      <c r="M8" s="20"/>
    </row>
    <row r="9" ht="32" customHeight="1" spans="1:13">
      <c r="A9" s="20"/>
      <c r="B9" s="20"/>
      <c r="C9" s="21"/>
      <c r="D9" s="20"/>
      <c r="E9" s="29"/>
      <c r="F9" s="20" t="s">
        <v>357</v>
      </c>
      <c r="G9" s="20" t="s">
        <v>358</v>
      </c>
      <c r="H9" s="29" t="s">
        <v>343</v>
      </c>
      <c r="I9" s="20" t="s">
        <v>359</v>
      </c>
      <c r="J9" s="29" t="s">
        <v>345</v>
      </c>
      <c r="K9" s="20" t="s">
        <v>355</v>
      </c>
      <c r="L9" s="20" t="s">
        <v>356</v>
      </c>
      <c r="M9" s="20"/>
    </row>
    <row r="10" ht="32" customHeight="1" spans="1:13">
      <c r="A10" s="20"/>
      <c r="B10" s="20"/>
      <c r="C10" s="21"/>
      <c r="D10" s="20"/>
      <c r="E10" s="29" t="s">
        <v>340</v>
      </c>
      <c r="F10" s="20" t="s">
        <v>360</v>
      </c>
      <c r="G10" s="20" t="s">
        <v>361</v>
      </c>
      <c r="H10" s="29" t="s">
        <v>343</v>
      </c>
      <c r="I10" s="20" t="s">
        <v>362</v>
      </c>
      <c r="J10" s="29" t="s">
        <v>345</v>
      </c>
      <c r="K10" s="20" t="s">
        <v>160</v>
      </c>
      <c r="L10" s="20" t="s">
        <v>346</v>
      </c>
      <c r="M10" s="20"/>
    </row>
    <row r="11" ht="32" customHeight="1" spans="1:13">
      <c r="A11" s="20"/>
      <c r="B11" s="20"/>
      <c r="C11" s="21"/>
      <c r="D11" s="20"/>
      <c r="E11" s="29"/>
      <c r="F11" s="20" t="s">
        <v>363</v>
      </c>
      <c r="G11" s="20" t="s">
        <v>364</v>
      </c>
      <c r="H11" s="29" t="s">
        <v>343</v>
      </c>
      <c r="I11" s="20" t="s">
        <v>365</v>
      </c>
      <c r="J11" s="29" t="s">
        <v>345</v>
      </c>
      <c r="K11" s="20" t="s">
        <v>160</v>
      </c>
      <c r="L11" s="20" t="s">
        <v>346</v>
      </c>
      <c r="M11" s="20"/>
    </row>
    <row r="12" ht="32" customHeight="1" spans="1:13">
      <c r="A12" s="20"/>
      <c r="B12" s="20"/>
      <c r="C12" s="21"/>
      <c r="D12" s="20"/>
      <c r="E12" s="29"/>
      <c r="F12" s="20" t="s">
        <v>366</v>
      </c>
      <c r="G12" s="20" t="s">
        <v>367</v>
      </c>
      <c r="H12" s="29" t="s">
        <v>343</v>
      </c>
      <c r="I12" s="20" t="s">
        <v>368</v>
      </c>
      <c r="J12" s="29" t="s">
        <v>345</v>
      </c>
      <c r="K12" s="20" t="s">
        <v>355</v>
      </c>
      <c r="L12" s="20" t="s">
        <v>356</v>
      </c>
      <c r="M12" s="20"/>
    </row>
    <row r="13" ht="32" customHeight="1" spans="1:13">
      <c r="A13" s="20"/>
      <c r="B13" s="20"/>
      <c r="C13" s="21"/>
      <c r="D13" s="20"/>
      <c r="E13" s="29" t="s">
        <v>369</v>
      </c>
      <c r="F13" s="20" t="s">
        <v>370</v>
      </c>
      <c r="G13" s="20" t="s">
        <v>371</v>
      </c>
      <c r="H13" s="29" t="s">
        <v>343</v>
      </c>
      <c r="I13" s="20" t="s">
        <v>372</v>
      </c>
      <c r="J13" s="29" t="s">
        <v>345</v>
      </c>
      <c r="K13" s="20" t="s">
        <v>373</v>
      </c>
      <c r="L13" s="20" t="s">
        <v>374</v>
      </c>
      <c r="M13" s="20"/>
    </row>
    <row r="14" ht="32" customHeight="1" spans="1:13">
      <c r="A14" s="20"/>
      <c r="B14" s="20"/>
      <c r="C14" s="21"/>
      <c r="D14" s="20"/>
      <c r="E14" s="29" t="s">
        <v>341</v>
      </c>
      <c r="F14" s="20" t="s">
        <v>375</v>
      </c>
      <c r="G14" s="20" t="s">
        <v>376</v>
      </c>
      <c r="H14" s="29" t="s">
        <v>343</v>
      </c>
      <c r="I14" s="20" t="s">
        <v>377</v>
      </c>
      <c r="J14" s="29" t="s">
        <v>345</v>
      </c>
      <c r="K14" s="20" t="s">
        <v>355</v>
      </c>
      <c r="L14" s="20" t="s">
        <v>356</v>
      </c>
      <c r="M14" s="20"/>
    </row>
    <row r="15" ht="32" customHeight="1" spans="1:13">
      <c r="A15" s="20"/>
      <c r="B15" s="20"/>
      <c r="C15" s="21"/>
      <c r="D15" s="20"/>
      <c r="E15" s="29"/>
      <c r="F15" s="20" t="s">
        <v>378</v>
      </c>
      <c r="G15" s="20" t="s">
        <v>379</v>
      </c>
      <c r="H15" s="29" t="s">
        <v>343</v>
      </c>
      <c r="I15" s="20" t="s">
        <v>380</v>
      </c>
      <c r="J15" s="29" t="s">
        <v>345</v>
      </c>
      <c r="K15" s="20" t="s">
        <v>355</v>
      </c>
      <c r="L15" s="20" t="s">
        <v>356</v>
      </c>
      <c r="M15" s="20"/>
    </row>
    <row r="16" ht="32" customHeight="1" spans="1:13">
      <c r="A16" s="20"/>
      <c r="B16" s="20"/>
      <c r="C16" s="21"/>
      <c r="D16" s="20"/>
      <c r="E16" s="29"/>
      <c r="F16" s="20" t="s">
        <v>381</v>
      </c>
      <c r="G16" s="20" t="s">
        <v>382</v>
      </c>
      <c r="H16" s="29" t="s">
        <v>343</v>
      </c>
      <c r="I16" s="20" t="s">
        <v>383</v>
      </c>
      <c r="J16" s="29" t="s">
        <v>345</v>
      </c>
      <c r="K16" s="20" t="s">
        <v>355</v>
      </c>
      <c r="L16" s="20" t="s">
        <v>356</v>
      </c>
      <c r="M16" s="20"/>
    </row>
    <row r="17" ht="32" customHeight="1" spans="1:13">
      <c r="A17" s="20">
        <v>136001</v>
      </c>
      <c r="B17" s="20" t="s">
        <v>321</v>
      </c>
      <c r="C17" s="21">
        <v>40</v>
      </c>
      <c r="D17" s="20" t="s">
        <v>384</v>
      </c>
      <c r="E17" s="29" t="s">
        <v>348</v>
      </c>
      <c r="F17" s="20" t="s">
        <v>349</v>
      </c>
      <c r="G17" s="20" t="s">
        <v>350</v>
      </c>
      <c r="H17" s="20" t="s">
        <v>343</v>
      </c>
      <c r="I17" s="20" t="s">
        <v>385</v>
      </c>
      <c r="J17" s="29" t="s">
        <v>345</v>
      </c>
      <c r="K17" s="20" t="s">
        <v>160</v>
      </c>
      <c r="L17" s="20" t="s">
        <v>346</v>
      </c>
      <c r="M17" s="20"/>
    </row>
    <row r="18" ht="32" customHeight="1" spans="1:13">
      <c r="A18" s="20"/>
      <c r="B18" s="20"/>
      <c r="C18" s="21"/>
      <c r="D18" s="20"/>
      <c r="E18" s="29"/>
      <c r="F18" s="20" t="s">
        <v>352</v>
      </c>
      <c r="G18" s="20" t="s">
        <v>353</v>
      </c>
      <c r="H18" s="20" t="s">
        <v>343</v>
      </c>
      <c r="I18" s="20" t="s">
        <v>386</v>
      </c>
      <c r="J18" s="29" t="s">
        <v>345</v>
      </c>
      <c r="K18" s="20" t="s">
        <v>355</v>
      </c>
      <c r="L18" s="20" t="s">
        <v>356</v>
      </c>
      <c r="M18" s="20"/>
    </row>
    <row r="19" ht="32" customHeight="1" spans="1:13">
      <c r="A19" s="20"/>
      <c r="B19" s="20"/>
      <c r="C19" s="21"/>
      <c r="D19" s="20"/>
      <c r="E19" s="29"/>
      <c r="F19" s="20" t="s">
        <v>357</v>
      </c>
      <c r="G19" s="20" t="s">
        <v>358</v>
      </c>
      <c r="H19" s="20" t="s">
        <v>343</v>
      </c>
      <c r="I19" s="20" t="s">
        <v>387</v>
      </c>
      <c r="J19" s="29" t="s">
        <v>345</v>
      </c>
      <c r="K19" s="20" t="s">
        <v>355</v>
      </c>
      <c r="L19" s="20" t="s">
        <v>356</v>
      </c>
      <c r="M19" s="20"/>
    </row>
    <row r="20" ht="32" customHeight="1" spans="1:13">
      <c r="A20" s="20"/>
      <c r="B20" s="20"/>
      <c r="C20" s="21"/>
      <c r="D20" s="20"/>
      <c r="E20" s="29" t="s">
        <v>340</v>
      </c>
      <c r="F20" s="20" t="s">
        <v>360</v>
      </c>
      <c r="G20" s="20" t="s">
        <v>361</v>
      </c>
      <c r="H20" s="20" t="s">
        <v>343</v>
      </c>
      <c r="I20" s="20" t="s">
        <v>388</v>
      </c>
      <c r="J20" s="29" t="s">
        <v>345</v>
      </c>
      <c r="K20" s="20" t="s">
        <v>160</v>
      </c>
      <c r="L20" s="20" t="s">
        <v>346</v>
      </c>
      <c r="M20" s="20"/>
    </row>
    <row r="21" ht="32" customHeight="1" spans="1:13">
      <c r="A21" s="20"/>
      <c r="B21" s="20"/>
      <c r="C21" s="21"/>
      <c r="D21" s="20"/>
      <c r="E21" s="29"/>
      <c r="F21" s="20" t="s">
        <v>366</v>
      </c>
      <c r="G21" s="20" t="s">
        <v>364</v>
      </c>
      <c r="H21" s="20" t="s">
        <v>343</v>
      </c>
      <c r="I21" s="20" t="s">
        <v>389</v>
      </c>
      <c r="J21" s="29" t="s">
        <v>345</v>
      </c>
      <c r="K21" s="20" t="s">
        <v>160</v>
      </c>
      <c r="L21" s="20" t="s">
        <v>346</v>
      </c>
      <c r="M21" s="20"/>
    </row>
    <row r="22" ht="32" customHeight="1" spans="1:13">
      <c r="A22" s="20"/>
      <c r="B22" s="20"/>
      <c r="C22" s="21"/>
      <c r="D22" s="20"/>
      <c r="E22" s="29"/>
      <c r="F22" s="20" t="s">
        <v>363</v>
      </c>
      <c r="G22" s="20" t="s">
        <v>367</v>
      </c>
      <c r="H22" s="20" t="s">
        <v>343</v>
      </c>
      <c r="I22" s="20" t="s">
        <v>390</v>
      </c>
      <c r="J22" s="29" t="s">
        <v>345</v>
      </c>
      <c r="K22" s="20" t="s">
        <v>355</v>
      </c>
      <c r="L22" s="20" t="s">
        <v>356</v>
      </c>
      <c r="M22" s="20"/>
    </row>
    <row r="23" ht="32" customHeight="1" spans="1:13">
      <c r="A23" s="20"/>
      <c r="B23" s="20"/>
      <c r="C23" s="21"/>
      <c r="D23" s="20"/>
      <c r="E23" s="29" t="s">
        <v>341</v>
      </c>
      <c r="F23" s="20" t="s">
        <v>375</v>
      </c>
      <c r="G23" s="20" t="s">
        <v>376</v>
      </c>
      <c r="H23" s="20" t="s">
        <v>343</v>
      </c>
      <c r="I23" s="20" t="s">
        <v>391</v>
      </c>
      <c r="J23" s="29" t="s">
        <v>345</v>
      </c>
      <c r="K23" s="20" t="s">
        <v>355</v>
      </c>
      <c r="L23" s="20" t="s">
        <v>356</v>
      </c>
      <c r="M23" s="20"/>
    </row>
    <row r="24" ht="32" customHeight="1" spans="1:13">
      <c r="A24" s="20"/>
      <c r="B24" s="20"/>
      <c r="C24" s="21"/>
      <c r="D24" s="20"/>
      <c r="E24" s="29"/>
      <c r="F24" s="20" t="s">
        <v>381</v>
      </c>
      <c r="G24" s="20" t="s">
        <v>379</v>
      </c>
      <c r="H24" s="20" t="s">
        <v>343</v>
      </c>
      <c r="I24" s="20" t="s">
        <v>392</v>
      </c>
      <c r="J24" s="29" t="s">
        <v>345</v>
      </c>
      <c r="K24" s="20" t="s">
        <v>355</v>
      </c>
      <c r="L24" s="20" t="s">
        <v>356</v>
      </c>
      <c r="M24" s="20"/>
    </row>
    <row r="25" ht="32" customHeight="1" spans="1:13">
      <c r="A25" s="20"/>
      <c r="B25" s="20"/>
      <c r="C25" s="21"/>
      <c r="D25" s="20"/>
      <c r="E25" s="29"/>
      <c r="F25" s="20" t="s">
        <v>378</v>
      </c>
      <c r="G25" s="20" t="s">
        <v>382</v>
      </c>
      <c r="H25" s="20" t="s">
        <v>343</v>
      </c>
      <c r="I25" s="20" t="s">
        <v>393</v>
      </c>
      <c r="J25" s="29" t="s">
        <v>345</v>
      </c>
      <c r="K25" s="20" t="s">
        <v>355</v>
      </c>
      <c r="L25" s="20" t="s">
        <v>356</v>
      </c>
      <c r="M25" s="20"/>
    </row>
    <row r="26" ht="32" customHeight="1" spans="1:13">
      <c r="A26" s="20"/>
      <c r="B26" s="20"/>
      <c r="C26" s="21"/>
      <c r="D26" s="20"/>
      <c r="E26" s="29" t="s">
        <v>369</v>
      </c>
      <c r="F26" s="20" t="s">
        <v>370</v>
      </c>
      <c r="G26" s="20" t="s">
        <v>371</v>
      </c>
      <c r="H26" s="29" t="s">
        <v>343</v>
      </c>
      <c r="I26" s="20" t="s">
        <v>372</v>
      </c>
      <c r="J26" s="29" t="s">
        <v>345</v>
      </c>
      <c r="K26" s="20" t="s">
        <v>373</v>
      </c>
      <c r="L26" s="20" t="s">
        <v>374</v>
      </c>
      <c r="M26" s="20"/>
    </row>
    <row r="27" ht="32" customHeight="1" spans="1:13">
      <c r="A27" s="20">
        <v>136001</v>
      </c>
      <c r="B27" s="20" t="s">
        <v>322</v>
      </c>
      <c r="C27" s="21">
        <v>20</v>
      </c>
      <c r="D27" s="20" t="s">
        <v>394</v>
      </c>
      <c r="E27" s="29" t="s">
        <v>341</v>
      </c>
      <c r="F27" s="20" t="s">
        <v>378</v>
      </c>
      <c r="G27" s="20" t="s">
        <v>376</v>
      </c>
      <c r="H27" s="20" t="s">
        <v>343</v>
      </c>
      <c r="I27" s="20" t="s">
        <v>395</v>
      </c>
      <c r="J27" s="29" t="s">
        <v>345</v>
      </c>
      <c r="K27" s="20" t="s">
        <v>355</v>
      </c>
      <c r="L27" s="20" t="s">
        <v>356</v>
      </c>
      <c r="M27" s="20"/>
    </row>
    <row r="28" ht="32" customHeight="1" spans="1:13">
      <c r="A28" s="20"/>
      <c r="B28" s="20"/>
      <c r="C28" s="21"/>
      <c r="D28" s="20"/>
      <c r="E28" s="29"/>
      <c r="F28" s="20" t="s">
        <v>375</v>
      </c>
      <c r="G28" s="20" t="s">
        <v>379</v>
      </c>
      <c r="H28" s="20" t="s">
        <v>343</v>
      </c>
      <c r="I28" s="20" t="s">
        <v>396</v>
      </c>
      <c r="J28" s="29" t="s">
        <v>345</v>
      </c>
      <c r="K28" s="20" t="s">
        <v>355</v>
      </c>
      <c r="L28" s="20" t="s">
        <v>356</v>
      </c>
      <c r="M28" s="20"/>
    </row>
    <row r="29" ht="32" customHeight="1" spans="1:13">
      <c r="A29" s="20"/>
      <c r="B29" s="20"/>
      <c r="C29" s="21"/>
      <c r="D29" s="20"/>
      <c r="E29" s="29"/>
      <c r="F29" s="20" t="s">
        <v>381</v>
      </c>
      <c r="G29" s="20" t="s">
        <v>382</v>
      </c>
      <c r="H29" s="20" t="s">
        <v>343</v>
      </c>
      <c r="I29" s="20" t="s">
        <v>397</v>
      </c>
      <c r="J29" s="29" t="s">
        <v>345</v>
      </c>
      <c r="K29" s="20" t="s">
        <v>355</v>
      </c>
      <c r="L29" s="20" t="s">
        <v>356</v>
      </c>
      <c r="M29" s="20"/>
    </row>
    <row r="30" ht="32" customHeight="1" spans="1:13">
      <c r="A30" s="20"/>
      <c r="B30" s="20"/>
      <c r="C30" s="21"/>
      <c r="D30" s="20"/>
      <c r="E30" s="29" t="s">
        <v>340</v>
      </c>
      <c r="F30" s="20" t="s">
        <v>363</v>
      </c>
      <c r="G30" s="20" t="s">
        <v>361</v>
      </c>
      <c r="H30" s="20" t="s">
        <v>343</v>
      </c>
      <c r="I30" s="20" t="s">
        <v>398</v>
      </c>
      <c r="J30" s="29" t="s">
        <v>345</v>
      </c>
      <c r="K30" s="20" t="s">
        <v>160</v>
      </c>
      <c r="L30" s="20" t="s">
        <v>346</v>
      </c>
      <c r="M30" s="20"/>
    </row>
    <row r="31" ht="32" customHeight="1" spans="1:13">
      <c r="A31" s="20"/>
      <c r="B31" s="20"/>
      <c r="C31" s="21"/>
      <c r="D31" s="20"/>
      <c r="E31" s="29"/>
      <c r="F31" s="20" t="s">
        <v>366</v>
      </c>
      <c r="G31" s="20" t="s">
        <v>364</v>
      </c>
      <c r="H31" s="20" t="s">
        <v>343</v>
      </c>
      <c r="I31" s="20" t="s">
        <v>399</v>
      </c>
      <c r="J31" s="29" t="s">
        <v>345</v>
      </c>
      <c r="K31" s="20" t="s">
        <v>160</v>
      </c>
      <c r="L31" s="20" t="s">
        <v>346</v>
      </c>
      <c r="M31" s="20"/>
    </row>
    <row r="32" ht="32" customHeight="1" spans="1:13">
      <c r="A32" s="20"/>
      <c r="B32" s="20"/>
      <c r="C32" s="21"/>
      <c r="D32" s="20"/>
      <c r="E32" s="29"/>
      <c r="F32" s="20" t="s">
        <v>360</v>
      </c>
      <c r="G32" s="20" t="s">
        <v>367</v>
      </c>
      <c r="H32" s="20" t="s">
        <v>343</v>
      </c>
      <c r="I32" s="20" t="s">
        <v>400</v>
      </c>
      <c r="J32" s="29" t="s">
        <v>345</v>
      </c>
      <c r="K32" s="20" t="s">
        <v>355</v>
      </c>
      <c r="L32" s="20" t="s">
        <v>356</v>
      </c>
      <c r="M32" s="20"/>
    </row>
    <row r="33" ht="32" customHeight="1" spans="1:13">
      <c r="A33" s="20"/>
      <c r="B33" s="20"/>
      <c r="C33" s="21"/>
      <c r="D33" s="20"/>
      <c r="E33" s="29" t="s">
        <v>348</v>
      </c>
      <c r="F33" s="20" t="s">
        <v>357</v>
      </c>
      <c r="G33" s="20" t="s">
        <v>350</v>
      </c>
      <c r="H33" s="20" t="s">
        <v>343</v>
      </c>
      <c r="I33" s="20" t="s">
        <v>401</v>
      </c>
      <c r="J33" s="29" t="s">
        <v>345</v>
      </c>
      <c r="K33" s="20" t="s">
        <v>160</v>
      </c>
      <c r="L33" s="20" t="s">
        <v>346</v>
      </c>
      <c r="M33" s="20"/>
    </row>
    <row r="34" ht="32" customHeight="1" spans="1:13">
      <c r="A34" s="20"/>
      <c r="B34" s="20"/>
      <c r="C34" s="21"/>
      <c r="D34" s="20"/>
      <c r="E34" s="29"/>
      <c r="F34" s="20" t="s">
        <v>352</v>
      </c>
      <c r="G34" s="20" t="s">
        <v>353</v>
      </c>
      <c r="H34" s="20" t="s">
        <v>343</v>
      </c>
      <c r="I34" s="20" t="s">
        <v>402</v>
      </c>
      <c r="J34" s="29" t="s">
        <v>345</v>
      </c>
      <c r="K34" s="20" t="s">
        <v>355</v>
      </c>
      <c r="L34" s="20" t="s">
        <v>356</v>
      </c>
      <c r="M34" s="20"/>
    </row>
    <row r="35" ht="32" customHeight="1" spans="1:13">
      <c r="A35" s="20"/>
      <c r="B35" s="20"/>
      <c r="C35" s="21"/>
      <c r="D35" s="20"/>
      <c r="E35" s="29"/>
      <c r="F35" s="20" t="s">
        <v>349</v>
      </c>
      <c r="G35" s="20" t="s">
        <v>358</v>
      </c>
      <c r="H35" s="20" t="s">
        <v>343</v>
      </c>
      <c r="I35" s="20" t="s">
        <v>403</v>
      </c>
      <c r="J35" s="29" t="s">
        <v>345</v>
      </c>
      <c r="K35" s="20" t="s">
        <v>355</v>
      </c>
      <c r="L35" s="20" t="s">
        <v>356</v>
      </c>
      <c r="M35" s="20"/>
    </row>
    <row r="36" ht="32" customHeight="1" spans="1:13">
      <c r="A36" s="20"/>
      <c r="B36" s="20"/>
      <c r="C36" s="21"/>
      <c r="D36" s="20"/>
      <c r="E36" s="29" t="s">
        <v>369</v>
      </c>
      <c r="F36" s="20" t="s">
        <v>370</v>
      </c>
      <c r="G36" s="20" t="s">
        <v>371</v>
      </c>
      <c r="H36" s="20" t="s">
        <v>343</v>
      </c>
      <c r="I36" s="20" t="s">
        <v>404</v>
      </c>
      <c r="J36" s="29" t="s">
        <v>345</v>
      </c>
      <c r="K36" s="20" t="s">
        <v>373</v>
      </c>
      <c r="L36" s="20" t="s">
        <v>374</v>
      </c>
      <c r="M36" s="20"/>
    </row>
    <row r="37" ht="32" customHeight="1" spans="1:13">
      <c r="A37" s="20">
        <v>136001</v>
      </c>
      <c r="B37" s="20" t="s">
        <v>323</v>
      </c>
      <c r="C37" s="21">
        <v>10</v>
      </c>
      <c r="D37" s="20" t="s">
        <v>405</v>
      </c>
      <c r="E37" s="29" t="s">
        <v>369</v>
      </c>
      <c r="F37" s="20" t="s">
        <v>370</v>
      </c>
      <c r="G37" s="20" t="s">
        <v>371</v>
      </c>
      <c r="H37" s="20" t="s">
        <v>343</v>
      </c>
      <c r="I37" s="20" t="s">
        <v>406</v>
      </c>
      <c r="J37" s="29" t="s">
        <v>345</v>
      </c>
      <c r="K37" s="20" t="s">
        <v>373</v>
      </c>
      <c r="L37" s="20" t="s">
        <v>374</v>
      </c>
      <c r="M37" s="20"/>
    </row>
    <row r="38" ht="32" customHeight="1" spans="1:13">
      <c r="A38" s="20"/>
      <c r="B38" s="20"/>
      <c r="C38" s="21"/>
      <c r="D38" s="20"/>
      <c r="E38" s="29" t="s">
        <v>341</v>
      </c>
      <c r="F38" s="20" t="s">
        <v>381</v>
      </c>
      <c r="G38" s="20" t="s">
        <v>376</v>
      </c>
      <c r="H38" s="20" t="s">
        <v>343</v>
      </c>
      <c r="I38" s="20" t="s">
        <v>407</v>
      </c>
      <c r="J38" s="29" t="s">
        <v>345</v>
      </c>
      <c r="K38" s="20" t="s">
        <v>355</v>
      </c>
      <c r="L38" s="20" t="s">
        <v>356</v>
      </c>
      <c r="M38" s="20"/>
    </row>
    <row r="39" ht="32" customHeight="1" spans="1:13">
      <c r="A39" s="20"/>
      <c r="B39" s="20"/>
      <c r="C39" s="21"/>
      <c r="D39" s="20"/>
      <c r="E39" s="29"/>
      <c r="F39" s="20" t="s">
        <v>378</v>
      </c>
      <c r="G39" s="20" t="s">
        <v>379</v>
      </c>
      <c r="H39" s="20" t="s">
        <v>343</v>
      </c>
      <c r="I39" s="20" t="s">
        <v>408</v>
      </c>
      <c r="J39" s="29" t="s">
        <v>345</v>
      </c>
      <c r="K39" s="20" t="s">
        <v>355</v>
      </c>
      <c r="L39" s="20" t="s">
        <v>356</v>
      </c>
      <c r="M39" s="20"/>
    </row>
    <row r="40" ht="32" customHeight="1" spans="1:13">
      <c r="A40" s="20"/>
      <c r="B40" s="20"/>
      <c r="C40" s="21"/>
      <c r="D40" s="20"/>
      <c r="E40" s="29"/>
      <c r="F40" s="20" t="s">
        <v>375</v>
      </c>
      <c r="G40" s="20" t="s">
        <v>382</v>
      </c>
      <c r="H40" s="20" t="s">
        <v>343</v>
      </c>
      <c r="I40" s="20" t="s">
        <v>409</v>
      </c>
      <c r="J40" s="29" t="s">
        <v>345</v>
      </c>
      <c r="K40" s="20" t="s">
        <v>355</v>
      </c>
      <c r="L40" s="20" t="s">
        <v>356</v>
      </c>
      <c r="M40" s="20"/>
    </row>
    <row r="41" ht="32" customHeight="1" spans="1:13">
      <c r="A41" s="20"/>
      <c r="B41" s="20"/>
      <c r="C41" s="21"/>
      <c r="D41" s="20"/>
      <c r="E41" s="29" t="s">
        <v>340</v>
      </c>
      <c r="F41" s="20" t="s">
        <v>363</v>
      </c>
      <c r="G41" s="20" t="s">
        <v>361</v>
      </c>
      <c r="H41" s="20" t="s">
        <v>343</v>
      </c>
      <c r="I41" s="20" t="s">
        <v>410</v>
      </c>
      <c r="J41" s="29" t="s">
        <v>345</v>
      </c>
      <c r="K41" s="20" t="s">
        <v>160</v>
      </c>
      <c r="L41" s="20" t="s">
        <v>346</v>
      </c>
      <c r="M41" s="20"/>
    </row>
    <row r="42" ht="32" customHeight="1" spans="1:13">
      <c r="A42" s="20"/>
      <c r="B42" s="20"/>
      <c r="C42" s="21"/>
      <c r="D42" s="20"/>
      <c r="E42" s="29"/>
      <c r="F42" s="20" t="s">
        <v>360</v>
      </c>
      <c r="G42" s="20" t="s">
        <v>364</v>
      </c>
      <c r="H42" s="20" t="s">
        <v>343</v>
      </c>
      <c r="I42" s="20" t="s">
        <v>411</v>
      </c>
      <c r="J42" s="29" t="s">
        <v>345</v>
      </c>
      <c r="K42" s="20" t="s">
        <v>160</v>
      </c>
      <c r="L42" s="20" t="s">
        <v>346</v>
      </c>
      <c r="M42" s="20"/>
    </row>
    <row r="43" ht="32" customHeight="1" spans="1:13">
      <c r="A43" s="20"/>
      <c r="B43" s="20"/>
      <c r="C43" s="21"/>
      <c r="D43" s="20"/>
      <c r="E43" s="29"/>
      <c r="F43" s="20" t="s">
        <v>366</v>
      </c>
      <c r="G43" s="20" t="s">
        <v>367</v>
      </c>
      <c r="H43" s="20" t="s">
        <v>343</v>
      </c>
      <c r="I43" s="20" t="s">
        <v>412</v>
      </c>
      <c r="J43" s="29" t="s">
        <v>345</v>
      </c>
      <c r="K43" s="20" t="s">
        <v>355</v>
      </c>
      <c r="L43" s="20" t="s">
        <v>356</v>
      </c>
      <c r="M43" s="20"/>
    </row>
    <row r="44" ht="32" customHeight="1" spans="1:13">
      <c r="A44" s="20"/>
      <c r="B44" s="20"/>
      <c r="C44" s="21"/>
      <c r="D44" s="20"/>
      <c r="E44" s="29" t="s">
        <v>348</v>
      </c>
      <c r="F44" s="20" t="s">
        <v>357</v>
      </c>
      <c r="G44" s="20" t="s">
        <v>350</v>
      </c>
      <c r="H44" s="20" t="s">
        <v>343</v>
      </c>
      <c r="I44" s="20" t="s">
        <v>413</v>
      </c>
      <c r="J44" s="29" t="s">
        <v>345</v>
      </c>
      <c r="K44" s="20" t="s">
        <v>160</v>
      </c>
      <c r="L44" s="20" t="s">
        <v>346</v>
      </c>
      <c r="M44" s="20"/>
    </row>
    <row r="45" ht="32" customHeight="1" spans="1:13">
      <c r="A45" s="20"/>
      <c r="B45" s="20"/>
      <c r="C45" s="21"/>
      <c r="D45" s="20"/>
      <c r="E45" s="29"/>
      <c r="F45" s="20" t="s">
        <v>352</v>
      </c>
      <c r="G45" s="20" t="s">
        <v>353</v>
      </c>
      <c r="H45" s="20" t="s">
        <v>343</v>
      </c>
      <c r="I45" s="20" t="s">
        <v>414</v>
      </c>
      <c r="J45" s="29" t="s">
        <v>345</v>
      </c>
      <c r="K45" s="20" t="s">
        <v>355</v>
      </c>
      <c r="L45" s="20" t="s">
        <v>356</v>
      </c>
      <c r="M45" s="20"/>
    </row>
    <row r="46" ht="32" customHeight="1" spans="1:13">
      <c r="A46" s="20"/>
      <c r="B46" s="20"/>
      <c r="C46" s="21"/>
      <c r="D46" s="20"/>
      <c r="E46" s="29"/>
      <c r="F46" s="20" t="s">
        <v>349</v>
      </c>
      <c r="G46" s="20" t="s">
        <v>358</v>
      </c>
      <c r="H46" s="20" t="s">
        <v>343</v>
      </c>
      <c r="I46" s="20" t="s">
        <v>415</v>
      </c>
      <c r="J46" s="29" t="s">
        <v>345</v>
      </c>
      <c r="K46" s="20" t="s">
        <v>355</v>
      </c>
      <c r="L46" s="20" t="s">
        <v>356</v>
      </c>
      <c r="M46" s="20"/>
    </row>
    <row r="47" ht="43.1" customHeight="1" spans="1:13">
      <c r="A47" s="20">
        <v>136001</v>
      </c>
      <c r="B47" s="20" t="s">
        <v>324</v>
      </c>
      <c r="C47" s="21">
        <v>30</v>
      </c>
      <c r="D47" s="20" t="s">
        <v>416</v>
      </c>
      <c r="E47" s="29" t="s">
        <v>348</v>
      </c>
      <c r="F47" s="20" t="s">
        <v>349</v>
      </c>
      <c r="G47" s="20" t="s">
        <v>350</v>
      </c>
      <c r="H47" s="20" t="s">
        <v>343</v>
      </c>
      <c r="I47" s="20" t="s">
        <v>417</v>
      </c>
      <c r="J47" s="29" t="s">
        <v>345</v>
      </c>
      <c r="K47" s="20" t="s">
        <v>160</v>
      </c>
      <c r="L47" s="20" t="s">
        <v>346</v>
      </c>
      <c r="M47" s="20"/>
    </row>
    <row r="48" ht="43.1" customHeight="1" spans="1:13">
      <c r="A48" s="20"/>
      <c r="B48" s="20"/>
      <c r="C48" s="21"/>
      <c r="D48" s="20"/>
      <c r="E48" s="29"/>
      <c r="F48" s="20" t="s">
        <v>352</v>
      </c>
      <c r="G48" s="20" t="s">
        <v>353</v>
      </c>
      <c r="H48" s="20" t="s">
        <v>343</v>
      </c>
      <c r="I48" s="20" t="s">
        <v>418</v>
      </c>
      <c r="J48" s="29" t="s">
        <v>345</v>
      </c>
      <c r="K48" s="20" t="s">
        <v>355</v>
      </c>
      <c r="L48" s="20" t="s">
        <v>356</v>
      </c>
      <c r="M48" s="20"/>
    </row>
    <row r="49" ht="43.1" customHeight="1" spans="1:13">
      <c r="A49" s="20"/>
      <c r="B49" s="20"/>
      <c r="C49" s="21"/>
      <c r="D49" s="20"/>
      <c r="E49" s="29"/>
      <c r="F49" s="20" t="s">
        <v>357</v>
      </c>
      <c r="G49" s="20" t="s">
        <v>358</v>
      </c>
      <c r="H49" s="20" t="s">
        <v>343</v>
      </c>
      <c r="I49" s="20" t="s">
        <v>419</v>
      </c>
      <c r="J49" s="29" t="s">
        <v>345</v>
      </c>
      <c r="K49" s="20" t="s">
        <v>355</v>
      </c>
      <c r="L49" s="20" t="s">
        <v>356</v>
      </c>
      <c r="M49" s="20"/>
    </row>
    <row r="50" ht="43.1" customHeight="1" spans="1:13">
      <c r="A50" s="20"/>
      <c r="B50" s="20"/>
      <c r="C50" s="21"/>
      <c r="D50" s="20"/>
      <c r="E50" s="29" t="s">
        <v>340</v>
      </c>
      <c r="F50" s="20" t="s">
        <v>360</v>
      </c>
      <c r="G50" s="20" t="s">
        <v>361</v>
      </c>
      <c r="H50" s="20" t="s">
        <v>343</v>
      </c>
      <c r="I50" s="20" t="s">
        <v>420</v>
      </c>
      <c r="J50" s="20" t="s">
        <v>345</v>
      </c>
      <c r="K50" s="20" t="s">
        <v>160</v>
      </c>
      <c r="L50" s="20" t="s">
        <v>346</v>
      </c>
      <c r="M50" s="20"/>
    </row>
    <row r="51" ht="43.1" customHeight="1" spans="1:13">
      <c r="A51" s="20"/>
      <c r="B51" s="20"/>
      <c r="C51" s="21"/>
      <c r="D51" s="20"/>
      <c r="E51" s="29"/>
      <c r="F51" s="20" t="s">
        <v>363</v>
      </c>
      <c r="G51" s="20" t="s">
        <v>364</v>
      </c>
      <c r="H51" s="20" t="s">
        <v>343</v>
      </c>
      <c r="I51" s="20" t="s">
        <v>421</v>
      </c>
      <c r="J51" s="20" t="s">
        <v>345</v>
      </c>
      <c r="K51" s="20" t="s">
        <v>160</v>
      </c>
      <c r="L51" s="20" t="s">
        <v>346</v>
      </c>
      <c r="M51" s="20"/>
    </row>
    <row r="52" ht="43.1" customHeight="1" spans="1:13">
      <c r="A52" s="20"/>
      <c r="B52" s="20"/>
      <c r="C52" s="21"/>
      <c r="D52" s="20"/>
      <c r="E52" s="29"/>
      <c r="F52" s="20" t="s">
        <v>366</v>
      </c>
      <c r="G52" s="20" t="s">
        <v>367</v>
      </c>
      <c r="H52" s="20" t="s">
        <v>343</v>
      </c>
      <c r="I52" s="20" t="s">
        <v>422</v>
      </c>
      <c r="J52" s="20" t="s">
        <v>345</v>
      </c>
      <c r="K52" s="20" t="s">
        <v>355</v>
      </c>
      <c r="L52" s="20" t="s">
        <v>356</v>
      </c>
      <c r="M52" s="20"/>
    </row>
    <row r="53" ht="43.1" customHeight="1" spans="1:13">
      <c r="A53" s="20"/>
      <c r="B53" s="20"/>
      <c r="C53" s="21"/>
      <c r="D53" s="20"/>
      <c r="E53" s="29" t="s">
        <v>369</v>
      </c>
      <c r="F53" s="20" t="s">
        <v>370</v>
      </c>
      <c r="G53" s="20" t="s">
        <v>371</v>
      </c>
      <c r="H53" s="20" t="s">
        <v>343</v>
      </c>
      <c r="I53" s="20" t="s">
        <v>423</v>
      </c>
      <c r="J53" s="20" t="s">
        <v>345</v>
      </c>
      <c r="K53" s="20" t="s">
        <v>373</v>
      </c>
      <c r="L53" s="20" t="s">
        <v>374</v>
      </c>
      <c r="M53" s="20"/>
    </row>
    <row r="54" ht="43.1" customHeight="1" spans="1:13">
      <c r="A54" s="20"/>
      <c r="B54" s="20"/>
      <c r="C54" s="21"/>
      <c r="D54" s="20"/>
      <c r="E54" s="29" t="s">
        <v>341</v>
      </c>
      <c r="F54" s="20" t="s">
        <v>375</v>
      </c>
      <c r="G54" s="20" t="s">
        <v>376</v>
      </c>
      <c r="H54" s="20" t="s">
        <v>343</v>
      </c>
      <c r="I54" s="20" t="s">
        <v>424</v>
      </c>
      <c r="J54" s="20" t="s">
        <v>345</v>
      </c>
      <c r="K54" s="20" t="s">
        <v>355</v>
      </c>
      <c r="L54" s="20" t="s">
        <v>356</v>
      </c>
      <c r="M54" s="20"/>
    </row>
    <row r="55" ht="43.1" customHeight="1" spans="1:13">
      <c r="A55" s="20"/>
      <c r="B55" s="20"/>
      <c r="C55" s="21"/>
      <c r="D55" s="20"/>
      <c r="E55" s="29"/>
      <c r="F55" s="20" t="s">
        <v>378</v>
      </c>
      <c r="G55" s="20" t="s">
        <v>379</v>
      </c>
      <c r="H55" s="20" t="s">
        <v>343</v>
      </c>
      <c r="I55" s="20" t="s">
        <v>425</v>
      </c>
      <c r="J55" s="20" t="s">
        <v>345</v>
      </c>
      <c r="K55" s="20" t="s">
        <v>355</v>
      </c>
      <c r="L55" s="20" t="s">
        <v>356</v>
      </c>
      <c r="M55" s="20"/>
    </row>
    <row r="56" ht="43.1" customHeight="1" spans="1:13">
      <c r="A56" s="20"/>
      <c r="B56" s="20"/>
      <c r="C56" s="21"/>
      <c r="D56" s="20"/>
      <c r="E56" s="29"/>
      <c r="F56" s="20" t="s">
        <v>381</v>
      </c>
      <c r="G56" s="20" t="s">
        <v>382</v>
      </c>
      <c r="H56" s="20" t="s">
        <v>343</v>
      </c>
      <c r="I56" s="20" t="s">
        <v>426</v>
      </c>
      <c r="J56" s="20" t="s">
        <v>345</v>
      </c>
      <c r="K56" s="20" t="s">
        <v>355</v>
      </c>
      <c r="L56" s="20" t="s">
        <v>356</v>
      </c>
      <c r="M56" s="20"/>
    </row>
    <row r="57" ht="43.1" customHeight="1" spans="1:13">
      <c r="A57" s="20"/>
      <c r="B57" s="20"/>
      <c r="C57" s="21"/>
      <c r="D57" s="20"/>
      <c r="E57" s="29" t="s">
        <v>348</v>
      </c>
      <c r="F57" s="20" t="s">
        <v>349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29"/>
      <c r="F58" s="20" t="s">
        <v>352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 t="s">
        <v>357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 t="s">
        <v>340</v>
      </c>
      <c r="F60" s="20" t="s">
        <v>360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 t="s">
        <v>366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 t="s">
        <v>363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 t="s">
        <v>341</v>
      </c>
      <c r="F63" s="20" t="s">
        <v>375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 t="s">
        <v>378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 t="s">
        <v>381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 t="s">
        <v>369</v>
      </c>
      <c r="F66" s="20" t="s">
        <v>370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 t="s">
        <v>348</v>
      </c>
      <c r="F67" s="20" t="s">
        <v>349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 t="s">
        <v>352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 t="s">
        <v>357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 t="s">
        <v>369</v>
      </c>
      <c r="F70" s="20" t="s">
        <v>370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 t="s">
        <v>341</v>
      </c>
      <c r="F71" s="20" t="s">
        <v>381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 t="s">
        <v>378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 t="s">
        <v>375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 t="s">
        <v>340</v>
      </c>
      <c r="F74" s="20" t="s">
        <v>363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 t="s">
        <v>366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 t="s">
        <v>360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 t="s">
        <v>348</v>
      </c>
      <c r="F77" s="20" t="s">
        <v>349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 t="s">
        <v>357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 t="s">
        <v>352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 t="s">
        <v>341</v>
      </c>
      <c r="F80" s="20" t="s">
        <v>381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 t="s">
        <v>378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 t="s">
        <v>375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 t="s">
        <v>369</v>
      </c>
      <c r="F83" s="20" t="s">
        <v>370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 t="s">
        <v>340</v>
      </c>
      <c r="F84" s="20" t="s">
        <v>366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 t="s">
        <v>360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 t="s">
        <v>363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 t="s">
        <v>348</v>
      </c>
      <c r="F87" s="20" t="s">
        <v>349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 t="s">
        <v>352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 t="s">
        <v>357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 t="s">
        <v>340</v>
      </c>
      <c r="F90" s="20" t="s">
        <v>360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 t="s">
        <v>363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 t="s">
        <v>366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 t="s">
        <v>369</v>
      </c>
      <c r="F93" s="20" t="s">
        <v>370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 t="s">
        <v>341</v>
      </c>
      <c r="F94" s="20" t="s">
        <v>375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 t="s">
        <v>378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 t="s">
        <v>381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 t="s">
        <v>340</v>
      </c>
      <c r="F97" s="20" t="s">
        <v>366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 t="s">
        <v>363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 t="s">
        <v>360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 t="s">
        <v>341</v>
      </c>
      <c r="F100" s="20" t="s">
        <v>375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 t="s">
        <v>378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 t="s">
        <v>381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 t="s">
        <v>369</v>
      </c>
      <c r="F103" s="20" t="s">
        <v>370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 t="s">
        <v>348</v>
      </c>
      <c r="F104" s="20" t="s">
        <v>349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 t="s">
        <v>352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 t="s">
        <v>357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 t="s">
        <v>348</v>
      </c>
      <c r="F107" s="20" t="s">
        <v>349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 t="s">
        <v>352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 t="s">
        <v>357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 t="s">
        <v>340</v>
      </c>
      <c r="F110" s="20" t="s">
        <v>360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 t="s">
        <v>363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 t="s">
        <v>366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 t="s">
        <v>369</v>
      </c>
      <c r="F113" s="20" t="s">
        <v>370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 t="s">
        <v>341</v>
      </c>
      <c r="F114" s="20" t="s">
        <v>375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 t="s">
        <v>378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 t="s">
        <v>381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 t="s">
        <v>369</v>
      </c>
      <c r="F117" s="20" t="s">
        <v>370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 t="s">
        <v>341</v>
      </c>
      <c r="F118" s="20" t="s">
        <v>381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 t="s">
        <v>378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 t="s">
        <v>375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 t="s">
        <v>340</v>
      </c>
      <c r="F121" s="20" t="s">
        <v>363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 t="s">
        <v>366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 t="s">
        <v>360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29" t="s">
        <v>348</v>
      </c>
      <c r="F124" s="20" t="s">
        <v>357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29"/>
      <c r="F125" s="20" t="s">
        <v>349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29"/>
      <c r="F126" s="20" t="s">
        <v>352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29" t="s">
        <v>348</v>
      </c>
      <c r="F127" s="20" t="s">
        <v>349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29"/>
      <c r="F128" s="20" t="s">
        <v>352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29"/>
      <c r="F129" s="20" t="s">
        <v>357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29" t="s">
        <v>340</v>
      </c>
      <c r="F130" s="20" t="s">
        <v>360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29"/>
      <c r="F131" s="20" t="s">
        <v>363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29"/>
      <c r="F132" s="20" t="s">
        <v>366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29" t="s">
        <v>369</v>
      </c>
      <c r="F133" s="20" t="s">
        <v>370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29" t="s">
        <v>341</v>
      </c>
      <c r="F134" s="20" t="s">
        <v>375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29"/>
      <c r="F135" s="20" t="s">
        <v>378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29"/>
      <c r="F136" s="20" t="s">
        <v>381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29" t="s">
        <v>348</v>
      </c>
      <c r="F137" s="20" t="s">
        <v>349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29"/>
      <c r="F138" s="20" t="s">
        <v>352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29"/>
      <c r="F139" s="20" t="s">
        <v>357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29" t="s">
        <v>369</v>
      </c>
      <c r="F140" s="20" t="s">
        <v>370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29" t="s">
        <v>340</v>
      </c>
      <c r="F141" s="20" t="s">
        <v>360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29"/>
      <c r="F142" s="20" t="s">
        <v>366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29"/>
      <c r="F143" s="20" t="s">
        <v>363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29" t="s">
        <v>341</v>
      </c>
      <c r="F144" s="20" t="s">
        <v>375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29"/>
      <c r="F145" s="20" t="s">
        <v>378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29"/>
      <c r="F146" s="20" t="s">
        <v>381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29" t="s">
        <v>369</v>
      </c>
      <c r="F147" s="20" t="s">
        <v>370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29" t="s">
        <v>341</v>
      </c>
      <c r="F148" s="20" t="s">
        <v>381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29"/>
      <c r="F149" s="20" t="s">
        <v>378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29"/>
      <c r="F150" s="20" t="s">
        <v>375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29" t="s">
        <v>348</v>
      </c>
      <c r="F151" s="20" t="s">
        <v>349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29"/>
      <c r="F152" s="20" t="s">
        <v>357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29"/>
      <c r="F153" s="20" t="s">
        <v>352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29" t="s">
        <v>340</v>
      </c>
      <c r="F154" s="20" t="s">
        <v>366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29"/>
      <c r="F155" s="20" t="s">
        <v>360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29"/>
      <c r="F156" s="20" t="s">
        <v>363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37" sqref="J37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427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295</v>
      </c>
      <c r="B3" s="19" t="s">
        <v>296</v>
      </c>
      <c r="C3" s="19" t="s">
        <v>428</v>
      </c>
      <c r="D3" s="19"/>
      <c r="E3" s="19"/>
      <c r="F3" s="19"/>
      <c r="G3" s="19"/>
      <c r="H3" s="19"/>
      <c r="I3" s="19"/>
      <c r="J3" s="19" t="s">
        <v>429</v>
      </c>
      <c r="K3" s="19" t="s">
        <v>430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327</v>
      </c>
      <c r="D4" s="19" t="s">
        <v>431</v>
      </c>
      <c r="E4" s="19"/>
      <c r="F4" s="19"/>
      <c r="G4" s="19"/>
      <c r="H4" s="19" t="s">
        <v>432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433</v>
      </c>
      <c r="F5" s="19" t="s">
        <v>139</v>
      </c>
      <c r="G5" s="19" t="s">
        <v>434</v>
      </c>
      <c r="H5" s="19" t="s">
        <v>153</v>
      </c>
      <c r="I5" s="19" t="s">
        <v>154</v>
      </c>
      <c r="J5" s="19"/>
      <c r="K5" s="19" t="s">
        <v>330</v>
      </c>
      <c r="L5" s="19" t="s">
        <v>331</v>
      </c>
      <c r="M5" s="19" t="s">
        <v>332</v>
      </c>
      <c r="N5" s="19" t="s">
        <v>337</v>
      </c>
      <c r="O5" s="19" t="s">
        <v>333</v>
      </c>
      <c r="P5" s="19" t="s">
        <v>435</v>
      </c>
      <c r="Q5" s="19" t="s">
        <v>436</v>
      </c>
      <c r="R5" s="19" t="s">
        <v>338</v>
      </c>
    </row>
    <row r="6" ht="19.8" customHeight="1" spans="1:18">
      <c r="A6" s="20">
        <v>136001</v>
      </c>
      <c r="B6" s="20" t="s">
        <v>3</v>
      </c>
      <c r="C6" s="21">
        <v>359.51</v>
      </c>
      <c r="D6" s="21">
        <v>359.51</v>
      </c>
      <c r="E6" s="21"/>
      <c r="F6" s="21"/>
      <c r="G6" s="21"/>
      <c r="H6" s="21">
        <v>59.51</v>
      </c>
      <c r="I6" s="21">
        <v>300</v>
      </c>
      <c r="J6" s="20" t="s">
        <v>437</v>
      </c>
      <c r="K6" s="22" t="s">
        <v>340</v>
      </c>
      <c r="L6" s="22" t="s">
        <v>438</v>
      </c>
      <c r="M6" s="22" t="s">
        <v>439</v>
      </c>
      <c r="N6" s="22" t="s">
        <v>343</v>
      </c>
      <c r="O6" s="23" t="s">
        <v>346</v>
      </c>
      <c r="P6" s="22" t="s">
        <v>160</v>
      </c>
      <c r="Q6" s="22" t="s">
        <v>440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441</v>
      </c>
      <c r="M7" s="22" t="s">
        <v>442</v>
      </c>
      <c r="N7" s="22" t="s">
        <v>343</v>
      </c>
      <c r="O7" s="23" t="s">
        <v>356</v>
      </c>
      <c r="P7" s="22" t="s">
        <v>355</v>
      </c>
      <c r="Q7" s="22" t="s">
        <v>442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341</v>
      </c>
      <c r="L8" s="22" t="s">
        <v>443</v>
      </c>
      <c r="M8" s="22" t="s">
        <v>444</v>
      </c>
      <c r="N8" s="22" t="s">
        <v>343</v>
      </c>
      <c r="O8" s="23" t="s">
        <v>356</v>
      </c>
      <c r="P8" s="22" t="s">
        <v>355</v>
      </c>
      <c r="Q8" s="22" t="s">
        <v>444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445</v>
      </c>
      <c r="M9" s="22" t="s">
        <v>446</v>
      </c>
      <c r="N9" s="22" t="s">
        <v>373</v>
      </c>
      <c r="O9" s="23" t="s">
        <v>346</v>
      </c>
      <c r="P9" s="23">
        <v>1</v>
      </c>
      <c r="Q9" s="22" t="s">
        <v>446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E13" sqref="E13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448</v>
      </c>
    </row>
    <row r="3" s="1" customFormat="1" ht="22.5" customHeight="1" spans="1:16">
      <c r="A3" s="7" t="s">
        <v>181</v>
      </c>
      <c r="B3" s="7" t="s">
        <v>326</v>
      </c>
      <c r="C3" s="7" t="s">
        <v>327</v>
      </c>
      <c r="D3" s="8" t="s">
        <v>449</v>
      </c>
      <c r="E3" s="8"/>
      <c r="F3" s="7" t="s">
        <v>328</v>
      </c>
      <c r="G3" s="7" t="s">
        <v>450</v>
      </c>
      <c r="H3" s="8" t="s">
        <v>329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451</v>
      </c>
      <c r="E4" s="7" t="s">
        <v>452</v>
      </c>
      <c r="F4" s="7"/>
      <c r="G4" s="7"/>
      <c r="H4" s="8" t="s">
        <v>340</v>
      </c>
      <c r="I4" s="8"/>
      <c r="J4" s="8"/>
      <c r="K4" s="8"/>
      <c r="L4" s="8" t="s">
        <v>341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360</v>
      </c>
      <c r="I5" s="7" t="s">
        <v>366</v>
      </c>
      <c r="J5" s="7" t="s">
        <v>363</v>
      </c>
      <c r="K5" s="7" t="s">
        <v>348</v>
      </c>
      <c r="L5" s="7" t="s">
        <v>375</v>
      </c>
      <c r="M5" s="7" t="s">
        <v>378</v>
      </c>
      <c r="N5" s="7" t="s">
        <v>381</v>
      </c>
      <c r="O5" s="7" t="s">
        <v>453</v>
      </c>
      <c r="P5" s="7" t="s">
        <v>454</v>
      </c>
    </row>
    <row r="6" s="1" customFormat="1" ht="45.75" customHeight="1" spans="1:16">
      <c r="A6" s="7">
        <v>136001</v>
      </c>
      <c r="B6" s="7" t="s">
        <v>455</v>
      </c>
      <c r="C6" s="7" t="s">
        <v>355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D33" sqref="D3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71"/>
    </row>
    <row r="2" ht="24.15" customHeight="1" spans="1:8">
      <c r="A2" s="72" t="s">
        <v>6</v>
      </c>
      <c r="B2" s="72"/>
      <c r="C2" s="72"/>
      <c r="D2" s="72"/>
      <c r="E2" s="72"/>
      <c r="F2" s="72"/>
      <c r="G2" s="72"/>
      <c r="H2" s="72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21">
        <f>B7+B8</f>
        <v>359.51</v>
      </c>
      <c r="C6" s="20" t="s">
        <v>38</v>
      </c>
      <c r="D6" s="36"/>
      <c r="E6" s="29" t="s">
        <v>39</v>
      </c>
      <c r="F6" s="28">
        <f>SUM(F7:F9)</f>
        <v>59.51</v>
      </c>
      <c r="G6" s="20" t="s">
        <v>40</v>
      </c>
      <c r="H6" s="21">
        <v>45.46</v>
      </c>
    </row>
    <row r="7" ht="16.25" customHeight="1" spans="1:8">
      <c r="A7" s="20" t="s">
        <v>41</v>
      </c>
      <c r="B7" s="21">
        <v>359.51</v>
      </c>
      <c r="C7" s="20" t="s">
        <v>42</v>
      </c>
      <c r="D7" s="36"/>
      <c r="E7" s="20" t="s">
        <v>43</v>
      </c>
      <c r="F7" s="21">
        <v>45.46</v>
      </c>
      <c r="G7" s="20" t="s">
        <v>44</v>
      </c>
      <c r="H7" s="21">
        <v>314.05</v>
      </c>
    </row>
    <row r="8" ht="16.25" customHeight="1" spans="1:8">
      <c r="A8" s="29" t="s">
        <v>45</v>
      </c>
      <c r="B8" s="21">
        <f>SUM(B9:B19)</f>
        <v>0</v>
      </c>
      <c r="C8" s="20" t="s">
        <v>46</v>
      </c>
      <c r="D8" s="36"/>
      <c r="E8" s="20" t="s">
        <v>47</v>
      </c>
      <c r="F8" s="21">
        <v>14.05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6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6"/>
      <c r="E10" s="29" t="s">
        <v>55</v>
      </c>
      <c r="F10" s="28">
        <f>SUM(F11:F20)</f>
        <v>300</v>
      </c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6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6">
        <v>348.38</v>
      </c>
      <c r="E12" s="20" t="s">
        <v>63</v>
      </c>
      <c r="F12" s="21">
        <v>300</v>
      </c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6">
        <v>6.02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6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6">
        <v>2.31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6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6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6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6"/>
      <c r="E19" s="20" t="s">
        <v>91</v>
      </c>
      <c r="F19" s="21"/>
      <c r="G19" s="20" t="s">
        <v>92</v>
      </c>
      <c r="H19" s="21"/>
    </row>
    <row r="20" ht="16.25" customHeight="1" spans="1:8">
      <c r="A20" s="29" t="s">
        <v>93</v>
      </c>
      <c r="B20" s="28"/>
      <c r="C20" s="20" t="s">
        <v>94</v>
      </c>
      <c r="D20" s="36"/>
      <c r="E20" s="20" t="s">
        <v>95</v>
      </c>
      <c r="F20" s="21"/>
      <c r="G20" s="20"/>
      <c r="H20" s="21"/>
    </row>
    <row r="21" ht="16.25" customHeight="1" spans="1:8">
      <c r="A21" s="29" t="s">
        <v>96</v>
      </c>
      <c r="B21" s="28"/>
      <c r="C21" s="20" t="s">
        <v>97</v>
      </c>
      <c r="D21" s="36"/>
      <c r="E21" s="29" t="s">
        <v>98</v>
      </c>
      <c r="F21" s="28"/>
      <c r="G21" s="20"/>
      <c r="H21" s="21"/>
    </row>
    <row r="22" ht="16.25" customHeight="1" spans="1:8">
      <c r="A22" s="29" t="s">
        <v>99</v>
      </c>
      <c r="B22" s="28"/>
      <c r="C22" s="20" t="s">
        <v>100</v>
      </c>
      <c r="D22" s="36"/>
      <c r="E22" s="20"/>
      <c r="F22" s="20"/>
      <c r="G22" s="20"/>
      <c r="H22" s="21"/>
    </row>
    <row r="23" ht="16.25" customHeight="1" spans="1:8">
      <c r="A23" s="29" t="s">
        <v>101</v>
      </c>
      <c r="B23" s="28"/>
      <c r="C23" s="20" t="s">
        <v>102</v>
      </c>
      <c r="D23" s="36"/>
      <c r="E23" s="20"/>
      <c r="F23" s="20"/>
      <c r="G23" s="20"/>
      <c r="H23" s="21"/>
    </row>
    <row r="24" ht="16.25" customHeight="1" spans="1:8">
      <c r="A24" s="29" t="s">
        <v>103</v>
      </c>
      <c r="B24" s="28">
        <f>SUM(B25:B27)</f>
        <v>0</v>
      </c>
      <c r="C24" s="20" t="s">
        <v>104</v>
      </c>
      <c r="D24" s="36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6">
        <v>2.8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6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6"/>
      <c r="E27" s="20"/>
      <c r="F27" s="20"/>
      <c r="G27" s="20"/>
      <c r="H27" s="21"/>
    </row>
    <row r="28" ht="16.25" customHeight="1" spans="1:8">
      <c r="A28" s="29" t="s">
        <v>111</v>
      </c>
      <c r="B28" s="28"/>
      <c r="C28" s="20" t="s">
        <v>112</v>
      </c>
      <c r="D28" s="36"/>
      <c r="E28" s="20"/>
      <c r="F28" s="20"/>
      <c r="G28" s="20"/>
      <c r="H28" s="21"/>
    </row>
    <row r="29" ht="16.25" customHeight="1" spans="1:8">
      <c r="A29" s="29" t="s">
        <v>113</v>
      </c>
      <c r="B29" s="28"/>
      <c r="C29" s="20" t="s">
        <v>114</v>
      </c>
      <c r="D29" s="36"/>
      <c r="E29" s="20"/>
      <c r="F29" s="20"/>
      <c r="G29" s="20"/>
      <c r="H29" s="21"/>
    </row>
    <row r="30" ht="16.25" customHeight="1" spans="1:8">
      <c r="A30" s="29" t="s">
        <v>115</v>
      </c>
      <c r="B30" s="28"/>
      <c r="C30" s="20" t="s">
        <v>116</v>
      </c>
      <c r="D30" s="36"/>
      <c r="E30" s="20"/>
      <c r="F30" s="20"/>
      <c r="G30" s="20"/>
      <c r="H30" s="21"/>
    </row>
    <row r="31" ht="16.25" customHeight="1" spans="1:8">
      <c r="A31" s="29" t="s">
        <v>117</v>
      </c>
      <c r="B31" s="28"/>
      <c r="C31" s="20" t="s">
        <v>118</v>
      </c>
      <c r="D31" s="36"/>
      <c r="E31" s="20"/>
      <c r="F31" s="20"/>
      <c r="G31" s="20"/>
      <c r="H31" s="21"/>
    </row>
    <row r="32" ht="16.25" customHeight="1" spans="1:8">
      <c r="A32" s="29" t="s">
        <v>119</v>
      </c>
      <c r="B32" s="28"/>
      <c r="C32" s="20" t="s">
        <v>120</v>
      </c>
      <c r="D32" s="36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6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6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6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124</v>
      </c>
      <c r="B37" s="28">
        <f>B6+B20+B21+B22+B23+B24+B28+B29+B30+B31+B32</f>
        <v>359.51</v>
      </c>
      <c r="C37" s="29" t="s">
        <v>125</v>
      </c>
      <c r="D37" s="28">
        <f>SUM(D6:D35)</f>
        <v>359.51</v>
      </c>
      <c r="E37" s="29" t="s">
        <v>125</v>
      </c>
      <c r="F37" s="28">
        <f>F6+F10+F21</f>
        <v>359.51</v>
      </c>
      <c r="G37" s="29" t="s">
        <v>125</v>
      </c>
      <c r="H37" s="28">
        <f>SUM(H6:H19)</f>
        <v>359.51</v>
      </c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128</v>
      </c>
      <c r="B40" s="28">
        <f>B37+B38</f>
        <v>359.51</v>
      </c>
      <c r="C40" s="29" t="s">
        <v>129</v>
      </c>
      <c r="D40" s="28">
        <f>D37+D38</f>
        <v>359.51</v>
      </c>
      <c r="E40" s="29" t="s">
        <v>129</v>
      </c>
      <c r="F40" s="28">
        <f>F37+F38</f>
        <v>359.51</v>
      </c>
      <c r="G40" s="29" t="s">
        <v>129</v>
      </c>
      <c r="H40" s="28">
        <f>H37+H38</f>
        <v>359.51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25" sqref="G2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3" t="s">
        <v>130</v>
      </c>
      <c r="B4" s="33" t="s">
        <v>131</v>
      </c>
      <c r="C4" s="33" t="s">
        <v>132</v>
      </c>
      <c r="D4" s="33" t="s">
        <v>133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134</v>
      </c>
      <c r="E5" s="33" t="s">
        <v>135</v>
      </c>
      <c r="F5" s="33" t="s">
        <v>136</v>
      </c>
      <c r="G5" s="33" t="s">
        <v>137</v>
      </c>
      <c r="H5" s="33" t="s">
        <v>138</v>
      </c>
      <c r="I5" s="33" t="s">
        <v>139</v>
      </c>
      <c r="J5" s="33" t="s">
        <v>140</v>
      </c>
      <c r="K5" s="33"/>
      <c r="L5" s="33"/>
      <c r="M5" s="33"/>
      <c r="N5" s="33" t="s">
        <v>141</v>
      </c>
      <c r="O5" s="33" t="s">
        <v>142</v>
      </c>
      <c r="P5" s="33" t="s">
        <v>143</v>
      </c>
      <c r="Q5" s="33" t="s">
        <v>144</v>
      </c>
      <c r="R5" s="33" t="s">
        <v>145</v>
      </c>
      <c r="S5" s="33" t="s">
        <v>134</v>
      </c>
      <c r="T5" s="33" t="s">
        <v>135</v>
      </c>
      <c r="U5" s="33" t="s">
        <v>136</v>
      </c>
      <c r="V5" s="33" t="s">
        <v>137</v>
      </c>
      <c r="W5" s="33" t="s">
        <v>138</v>
      </c>
      <c r="X5" s="33" t="s">
        <v>139</v>
      </c>
      <c r="Y5" s="33" t="s">
        <v>146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147</v>
      </c>
      <c r="K6" s="33" t="s">
        <v>148</v>
      </c>
      <c r="L6" s="33" t="s">
        <v>149</v>
      </c>
      <c r="M6" s="33" t="s">
        <v>138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136001</v>
      </c>
      <c r="B7" s="33" t="s">
        <v>132</v>
      </c>
      <c r="C7" s="42">
        <f>D7+S7</f>
        <v>359.51</v>
      </c>
      <c r="D7" s="42">
        <f>SUM(E7:R7)</f>
        <v>359.51</v>
      </c>
      <c r="E7" s="42">
        <v>359.51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>
        <f>SUM(T7:Y7)</f>
        <v>0</v>
      </c>
      <c r="T7" s="42"/>
      <c r="U7" s="42"/>
      <c r="V7" s="42"/>
      <c r="W7" s="42"/>
      <c r="X7" s="42"/>
      <c r="Y7" s="42"/>
    </row>
    <row r="8" ht="22.8" customHeight="1" spans="1:25">
      <c r="A8" s="27"/>
      <c r="B8" s="2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54"/>
      <c r="B9" s="54"/>
      <c r="C9" s="36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workbookViewId="0">
      <selection activeCell="I22" sqref="I2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5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24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s="44" customFormat="1" ht="22.8" customHeight="1" spans="1:11">
      <c r="A6" s="61">
        <v>207</v>
      </c>
      <c r="B6" s="61" t="s">
        <v>161</v>
      </c>
      <c r="C6" s="61" t="s">
        <v>161</v>
      </c>
      <c r="D6" s="62">
        <v>2070101</v>
      </c>
      <c r="E6" s="62" t="s">
        <v>162</v>
      </c>
      <c r="F6" s="63">
        <f t="shared" ref="F6:F14" si="0">SUM(G6:K6)</f>
        <v>34.33</v>
      </c>
      <c r="G6" s="64">
        <v>34.33</v>
      </c>
      <c r="H6" s="64"/>
      <c r="I6" s="64"/>
      <c r="J6" s="69"/>
      <c r="K6" s="69"/>
    </row>
    <row r="7" s="44" customFormat="1" ht="22.8" customHeight="1" spans="1:11">
      <c r="A7" s="61">
        <v>207</v>
      </c>
      <c r="B7" s="61" t="s">
        <v>161</v>
      </c>
      <c r="C7" s="61" t="s">
        <v>163</v>
      </c>
      <c r="D7" s="62">
        <v>2070102</v>
      </c>
      <c r="E7" s="62" t="s">
        <v>164</v>
      </c>
      <c r="F7" s="63">
        <f t="shared" si="0"/>
        <v>14.05</v>
      </c>
      <c r="G7" s="64">
        <v>14.05</v>
      </c>
      <c r="H7" s="64"/>
      <c r="I7" s="64"/>
      <c r="J7" s="69"/>
      <c r="K7" s="69"/>
    </row>
    <row r="8" s="44" customFormat="1" ht="22.8" customHeight="1" spans="1:11">
      <c r="A8" s="61" t="s">
        <v>165</v>
      </c>
      <c r="B8" s="61" t="s">
        <v>161</v>
      </c>
      <c r="C8" s="61" t="s">
        <v>166</v>
      </c>
      <c r="D8" s="62">
        <v>2070199</v>
      </c>
      <c r="E8" s="62" t="s">
        <v>167</v>
      </c>
      <c r="F8" s="63">
        <f t="shared" si="0"/>
        <v>300</v>
      </c>
      <c r="G8" s="64"/>
      <c r="H8" s="64">
        <v>300</v>
      </c>
      <c r="I8" s="64"/>
      <c r="J8" s="69"/>
      <c r="K8" s="69"/>
    </row>
    <row r="9" s="44" customFormat="1" ht="22.8" customHeight="1" spans="1:11">
      <c r="A9" s="61" t="s">
        <v>168</v>
      </c>
      <c r="B9" s="61" t="s">
        <v>169</v>
      </c>
      <c r="C9" s="61" t="s">
        <v>169</v>
      </c>
      <c r="D9" s="62">
        <v>2080505</v>
      </c>
      <c r="E9" s="62" t="s">
        <v>170</v>
      </c>
      <c r="F9" s="63">
        <f t="shared" si="0"/>
        <v>3.73</v>
      </c>
      <c r="G9" s="64">
        <v>3.73</v>
      </c>
      <c r="H9" s="64"/>
      <c r="I9" s="64"/>
      <c r="J9" s="69"/>
      <c r="K9" s="69"/>
    </row>
    <row r="10" s="44" customFormat="1" ht="22.8" customHeight="1" spans="1:11">
      <c r="A10" s="61" t="s">
        <v>168</v>
      </c>
      <c r="B10" s="61" t="s">
        <v>169</v>
      </c>
      <c r="C10" s="61" t="s">
        <v>171</v>
      </c>
      <c r="D10" s="62">
        <v>2080506</v>
      </c>
      <c r="E10" s="62" t="s">
        <v>172</v>
      </c>
      <c r="F10" s="63">
        <f t="shared" si="0"/>
        <v>1.87</v>
      </c>
      <c r="G10" s="64">
        <v>1.87</v>
      </c>
      <c r="H10" s="64"/>
      <c r="I10" s="64"/>
      <c r="J10" s="69"/>
      <c r="K10" s="69"/>
    </row>
    <row r="11" s="44" customFormat="1" ht="22.8" customHeight="1" spans="1:11">
      <c r="A11" s="61" t="s">
        <v>168</v>
      </c>
      <c r="B11" s="61" t="s">
        <v>173</v>
      </c>
      <c r="C11" s="61" t="s">
        <v>161</v>
      </c>
      <c r="D11" s="62">
        <v>2082701</v>
      </c>
      <c r="E11" s="62" t="s">
        <v>174</v>
      </c>
      <c r="F11" s="63">
        <f t="shared" si="0"/>
        <v>0.28</v>
      </c>
      <c r="G11" s="64">
        <v>0.28</v>
      </c>
      <c r="H11" s="64"/>
      <c r="I11" s="64"/>
      <c r="J11" s="69"/>
      <c r="K11" s="69"/>
    </row>
    <row r="12" s="44" customFormat="1" ht="22.8" customHeight="1" spans="1:11">
      <c r="A12" s="61" t="s">
        <v>168</v>
      </c>
      <c r="B12" s="61" t="s">
        <v>173</v>
      </c>
      <c r="C12" s="61" t="s">
        <v>163</v>
      </c>
      <c r="D12" s="62">
        <v>2082702</v>
      </c>
      <c r="E12" s="62" t="s">
        <v>175</v>
      </c>
      <c r="F12" s="63">
        <f t="shared" si="0"/>
        <v>0.14</v>
      </c>
      <c r="G12" s="64">
        <v>0.14</v>
      </c>
      <c r="H12" s="64"/>
      <c r="I12" s="64"/>
      <c r="J12" s="69"/>
      <c r="K12" s="69"/>
    </row>
    <row r="13" s="44" customFormat="1" ht="22.8" customHeight="1" spans="1:11">
      <c r="A13" s="61" t="s">
        <v>176</v>
      </c>
      <c r="B13" s="61" t="s">
        <v>177</v>
      </c>
      <c r="C13" s="61" t="s">
        <v>166</v>
      </c>
      <c r="D13" s="62">
        <v>2101199</v>
      </c>
      <c r="E13" s="62" t="s">
        <v>178</v>
      </c>
      <c r="F13" s="63">
        <f t="shared" si="0"/>
        <v>2.31</v>
      </c>
      <c r="G13" s="64">
        <v>2.31</v>
      </c>
      <c r="H13" s="64"/>
      <c r="I13" s="64"/>
      <c r="J13" s="69"/>
      <c r="K13" s="69"/>
    </row>
    <row r="14" s="44" customFormat="1" ht="22.8" customHeight="1" spans="1:11">
      <c r="A14" s="65" t="s">
        <v>179</v>
      </c>
      <c r="B14" s="65" t="s">
        <v>163</v>
      </c>
      <c r="C14" s="65" t="s">
        <v>161</v>
      </c>
      <c r="D14" s="66">
        <v>2210201</v>
      </c>
      <c r="E14" s="66" t="s">
        <v>180</v>
      </c>
      <c r="F14" s="67">
        <f t="shared" si="0"/>
        <v>2.8</v>
      </c>
      <c r="G14" s="68">
        <v>2.8</v>
      </c>
      <c r="H14" s="68"/>
      <c r="I14" s="68"/>
      <c r="J14" s="70"/>
      <c r="K14" s="70"/>
    </row>
    <row r="15" s="44" customFormat="1" ht="22.8" customHeight="1" spans="1:11">
      <c r="A15" s="65"/>
      <c r="B15" s="65"/>
      <c r="C15" s="65"/>
      <c r="D15" s="66"/>
      <c r="E15" s="66" t="s">
        <v>132</v>
      </c>
      <c r="F15" s="67">
        <f>SUM(F6:F14)</f>
        <v>359.51</v>
      </c>
      <c r="G15" s="67">
        <f>SUM(G6:G14)</f>
        <v>59.51</v>
      </c>
      <c r="H15" s="67">
        <f>SUM(H6:H14)</f>
        <v>300</v>
      </c>
      <c r="I15" s="68"/>
      <c r="J15" s="70"/>
      <c r="K15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D15" sqref="D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3" t="s">
        <v>150</v>
      </c>
      <c r="B4" s="33"/>
      <c r="C4" s="33"/>
      <c r="D4" s="33" t="s">
        <v>181</v>
      </c>
      <c r="E4" s="33" t="s">
        <v>182</v>
      </c>
      <c r="F4" s="33" t="s">
        <v>183</v>
      </c>
      <c r="G4" s="33" t="s">
        <v>184</v>
      </c>
      <c r="H4" s="33" t="s">
        <v>185</v>
      </c>
      <c r="I4" s="33" t="s">
        <v>186</v>
      </c>
      <c r="J4" s="33" t="s">
        <v>187</v>
      </c>
      <c r="K4" s="33" t="s">
        <v>188</v>
      </c>
      <c r="L4" s="33" t="s">
        <v>189</v>
      </c>
      <c r="M4" s="33" t="s">
        <v>190</v>
      </c>
      <c r="N4" s="33" t="s">
        <v>191</v>
      </c>
      <c r="O4" s="33" t="s">
        <v>192</v>
      </c>
      <c r="P4" s="33" t="s">
        <v>193</v>
      </c>
      <c r="Q4" s="33" t="s">
        <v>194</v>
      </c>
      <c r="R4" s="33" t="s">
        <v>195</v>
      </c>
      <c r="S4" s="33" t="s">
        <v>196</v>
      </c>
      <c r="T4" s="33" t="s">
        <v>197</v>
      </c>
    </row>
    <row r="5" ht="20.7" customHeight="1" spans="1:20">
      <c r="A5" s="33" t="s">
        <v>158</v>
      </c>
      <c r="B5" s="33" t="s">
        <v>159</v>
      </c>
      <c r="C5" s="33" t="s">
        <v>160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9"/>
      <c r="B6" s="29"/>
      <c r="C6" s="29"/>
      <c r="D6" s="29"/>
      <c r="E6" s="27" t="s">
        <v>132</v>
      </c>
      <c r="F6" s="28">
        <f t="shared" ref="F6:F12" si="0">SUM(G6:T6)</f>
        <v>359.51</v>
      </c>
      <c r="G6" s="28">
        <f>SUM(G7:G12)</f>
        <v>45.46</v>
      </c>
      <c r="H6" s="28">
        <f>SUM(H7:H12)</f>
        <v>314.05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33">
        <v>501</v>
      </c>
      <c r="B7" s="49" t="s">
        <v>161</v>
      </c>
      <c r="C7" s="49" t="s">
        <v>161</v>
      </c>
      <c r="D7" s="27">
        <v>136001</v>
      </c>
      <c r="E7" s="27" t="s">
        <v>198</v>
      </c>
      <c r="F7" s="28">
        <f t="shared" si="0"/>
        <v>34.33</v>
      </c>
      <c r="G7" s="28">
        <v>34.33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56">
        <v>501</v>
      </c>
      <c r="B8" s="56" t="s">
        <v>163</v>
      </c>
      <c r="C8" s="56" t="s">
        <v>161</v>
      </c>
      <c r="D8" s="27">
        <v>136001</v>
      </c>
      <c r="E8" s="35" t="s">
        <v>199</v>
      </c>
      <c r="F8" s="28">
        <f t="shared" si="0"/>
        <v>8.33</v>
      </c>
      <c r="G8" s="57">
        <v>8.33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customFormat="1" ht="22.8" customHeight="1" spans="1:20">
      <c r="A9" s="56" t="s">
        <v>200</v>
      </c>
      <c r="B9" s="56" t="s">
        <v>201</v>
      </c>
      <c r="C9" s="56" t="s">
        <v>161</v>
      </c>
      <c r="D9" s="27">
        <v>136001</v>
      </c>
      <c r="E9" s="35" t="s">
        <v>180</v>
      </c>
      <c r="F9" s="28">
        <f t="shared" si="0"/>
        <v>2.8</v>
      </c>
      <c r="G9" s="57">
        <v>2.8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customFormat="1" ht="22.8" customHeight="1" spans="1:20">
      <c r="A10" s="56" t="s">
        <v>202</v>
      </c>
      <c r="B10" s="56" t="s">
        <v>161</v>
      </c>
      <c r="C10" s="56" t="s">
        <v>161</v>
      </c>
      <c r="D10" s="27">
        <v>136001</v>
      </c>
      <c r="E10" s="35" t="s">
        <v>203</v>
      </c>
      <c r="F10" s="28">
        <f t="shared" si="0"/>
        <v>4.05</v>
      </c>
      <c r="G10" s="57"/>
      <c r="H10" s="58">
        <v>4.05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customFormat="1" ht="22.8" customHeight="1" spans="1:20">
      <c r="A11" s="56" t="s">
        <v>202</v>
      </c>
      <c r="B11" s="56" t="s">
        <v>171</v>
      </c>
      <c r="C11" s="56" t="s">
        <v>161</v>
      </c>
      <c r="D11" s="27">
        <v>136001</v>
      </c>
      <c r="E11" s="35" t="s">
        <v>204</v>
      </c>
      <c r="F11" s="28">
        <f t="shared" si="0"/>
        <v>0.9</v>
      </c>
      <c r="G11" s="57"/>
      <c r="H11" s="58">
        <v>0.9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customFormat="1" ht="22.8" customHeight="1" spans="1:20">
      <c r="A12" s="56" t="s">
        <v>202</v>
      </c>
      <c r="B12" s="56" t="s">
        <v>166</v>
      </c>
      <c r="C12" s="56" t="s">
        <v>161</v>
      </c>
      <c r="D12" s="27">
        <v>136001</v>
      </c>
      <c r="E12" s="35" t="s">
        <v>205</v>
      </c>
      <c r="F12" s="28">
        <f t="shared" si="0"/>
        <v>309.1</v>
      </c>
      <c r="G12" s="57"/>
      <c r="H12" s="58">
        <v>309.1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zoomScale="130" zoomScaleNormal="130" topLeftCell="A7" workbookViewId="0">
      <selection activeCell="F16" sqref="F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3" t="s">
        <v>150</v>
      </c>
      <c r="B4" s="33"/>
      <c r="C4" s="33"/>
      <c r="D4" s="33" t="s">
        <v>181</v>
      </c>
      <c r="E4" s="33" t="s">
        <v>182</v>
      </c>
      <c r="F4" s="33" t="s">
        <v>206</v>
      </c>
      <c r="G4" s="33" t="s">
        <v>153</v>
      </c>
      <c r="H4" s="33"/>
      <c r="I4" s="33"/>
      <c r="J4" s="33"/>
      <c r="K4" s="33" t="s">
        <v>154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158</v>
      </c>
      <c r="B5" s="33" t="s">
        <v>159</v>
      </c>
      <c r="C5" s="33" t="s">
        <v>160</v>
      </c>
      <c r="D5" s="33"/>
      <c r="E5" s="33"/>
      <c r="F5" s="33"/>
      <c r="G5" s="33" t="s">
        <v>132</v>
      </c>
      <c r="H5" s="33" t="s">
        <v>207</v>
      </c>
      <c r="I5" s="33" t="s">
        <v>208</v>
      </c>
      <c r="J5" s="33" t="s">
        <v>192</v>
      </c>
      <c r="K5" s="33" t="s">
        <v>132</v>
      </c>
      <c r="L5" s="33" t="s">
        <v>209</v>
      </c>
      <c r="M5" s="33" t="s">
        <v>210</v>
      </c>
      <c r="N5" s="33" t="s">
        <v>211</v>
      </c>
      <c r="O5" s="33" t="s">
        <v>194</v>
      </c>
      <c r="P5" s="33" t="s">
        <v>212</v>
      </c>
      <c r="Q5" s="33" t="s">
        <v>213</v>
      </c>
      <c r="R5" s="33" t="s">
        <v>214</v>
      </c>
      <c r="S5" s="33" t="s">
        <v>190</v>
      </c>
      <c r="T5" s="33" t="s">
        <v>193</v>
      </c>
      <c r="U5" s="33" t="s">
        <v>197</v>
      </c>
    </row>
    <row r="6" ht="22.8" customHeight="1" spans="1:21">
      <c r="A6" s="29"/>
      <c r="B6" s="29"/>
      <c r="C6" s="29"/>
      <c r="D6" s="29"/>
      <c r="E6" s="27" t="s">
        <v>132</v>
      </c>
      <c r="F6" s="28">
        <f>G6+K6</f>
        <v>359.51</v>
      </c>
      <c r="G6" s="28">
        <f>SUM(H6:J6)</f>
        <v>59.51</v>
      </c>
      <c r="H6" s="28">
        <f>SUM(H7:H19)</f>
        <v>45.46</v>
      </c>
      <c r="I6" s="28">
        <f>SUM(I7:I19)</f>
        <v>14.05</v>
      </c>
      <c r="J6" s="28"/>
      <c r="K6" s="28">
        <f>SUM(L6:U6)</f>
        <v>300</v>
      </c>
      <c r="L6" s="28"/>
      <c r="M6" s="28">
        <v>300</v>
      </c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49">
        <v>301</v>
      </c>
      <c r="B7" s="49" t="s">
        <v>161</v>
      </c>
      <c r="C7" s="49" t="s">
        <v>161</v>
      </c>
      <c r="D7" s="27">
        <v>136001</v>
      </c>
      <c r="E7" s="27" t="s">
        <v>215</v>
      </c>
      <c r="F7" s="28">
        <f t="shared" ref="F7:F19" si="0">G7+K7</f>
        <v>14</v>
      </c>
      <c r="G7" s="28">
        <f t="shared" ref="G7:G19" si="1">SUM(H7:J7)</f>
        <v>14</v>
      </c>
      <c r="H7" s="28">
        <v>14</v>
      </c>
      <c r="I7" s="28"/>
      <c r="J7" s="28"/>
      <c r="K7" s="28">
        <f t="shared" ref="K7:K19" si="2">SUM(L7:U7)</f>
        <v>0</v>
      </c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56" t="s">
        <v>216</v>
      </c>
      <c r="B8" s="56" t="s">
        <v>163</v>
      </c>
      <c r="C8" s="56" t="s">
        <v>161</v>
      </c>
      <c r="D8" s="27">
        <v>136001</v>
      </c>
      <c r="E8" s="35" t="s">
        <v>217</v>
      </c>
      <c r="F8" s="28">
        <f t="shared" si="0"/>
        <v>13.43</v>
      </c>
      <c r="G8" s="28">
        <f t="shared" si="1"/>
        <v>13.43</v>
      </c>
      <c r="H8" s="28">
        <v>13.43</v>
      </c>
      <c r="I8" s="28"/>
      <c r="J8" s="28"/>
      <c r="K8" s="28">
        <f t="shared" si="2"/>
        <v>0</v>
      </c>
      <c r="L8" s="28"/>
      <c r="M8" s="28"/>
      <c r="N8" s="28"/>
      <c r="O8" s="28"/>
      <c r="P8" s="28"/>
      <c r="Q8" s="28"/>
      <c r="R8" s="28"/>
      <c r="S8" s="28"/>
      <c r="T8" s="28"/>
      <c r="U8" s="28"/>
    </row>
    <row r="9" customFormat="1" ht="22.8" customHeight="1" spans="1:21">
      <c r="A9" s="56" t="s">
        <v>216</v>
      </c>
      <c r="B9" s="56" t="s">
        <v>201</v>
      </c>
      <c r="C9" s="56" t="s">
        <v>161</v>
      </c>
      <c r="D9" s="27">
        <v>136001</v>
      </c>
      <c r="E9" s="35" t="s">
        <v>218</v>
      </c>
      <c r="F9" s="28">
        <f t="shared" si="0"/>
        <v>6.9</v>
      </c>
      <c r="G9" s="28">
        <f t="shared" si="1"/>
        <v>6.9</v>
      </c>
      <c r="H9" s="28">
        <v>6.9</v>
      </c>
      <c r="I9" s="28"/>
      <c r="J9" s="28"/>
      <c r="K9" s="28">
        <f t="shared" si="2"/>
        <v>0</v>
      </c>
      <c r="L9" s="28"/>
      <c r="M9" s="28"/>
      <c r="N9" s="28"/>
      <c r="O9" s="28"/>
      <c r="P9" s="28"/>
      <c r="Q9" s="28"/>
      <c r="R9" s="28"/>
      <c r="S9" s="28"/>
      <c r="T9" s="28"/>
      <c r="U9" s="28"/>
    </row>
    <row r="10" customFormat="1" ht="22.8" customHeight="1" spans="1:21">
      <c r="A10" s="56" t="s">
        <v>216</v>
      </c>
      <c r="B10" s="56" t="s">
        <v>219</v>
      </c>
      <c r="C10" s="56" t="s">
        <v>161</v>
      </c>
      <c r="D10" s="27">
        <v>136001</v>
      </c>
      <c r="E10" s="35" t="s">
        <v>170</v>
      </c>
      <c r="F10" s="28">
        <f t="shared" si="0"/>
        <v>3.73</v>
      </c>
      <c r="G10" s="28">
        <f t="shared" si="1"/>
        <v>3.73</v>
      </c>
      <c r="H10" s="28">
        <v>3.73</v>
      </c>
      <c r="I10" s="28"/>
      <c r="J10" s="28"/>
      <c r="K10" s="28">
        <f t="shared" si="2"/>
        <v>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customFormat="1" ht="22.8" customHeight="1" spans="1:21">
      <c r="A11" s="56" t="s">
        <v>216</v>
      </c>
      <c r="B11" s="56" t="s">
        <v>220</v>
      </c>
      <c r="C11" s="56" t="s">
        <v>161</v>
      </c>
      <c r="D11" s="27">
        <v>136001</v>
      </c>
      <c r="E11" s="35" t="s">
        <v>221</v>
      </c>
      <c r="F11" s="28">
        <f t="shared" si="0"/>
        <v>1.87</v>
      </c>
      <c r="G11" s="28">
        <f t="shared" si="1"/>
        <v>1.87</v>
      </c>
      <c r="H11" s="28">
        <v>1.87</v>
      </c>
      <c r="I11" s="28"/>
      <c r="J11" s="28"/>
      <c r="K11" s="28">
        <f t="shared" si="2"/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customFormat="1" ht="22.8" customHeight="1" spans="1:21">
      <c r="A12" s="56" t="s">
        <v>216</v>
      </c>
      <c r="B12" s="56" t="s">
        <v>222</v>
      </c>
      <c r="C12" s="56" t="s">
        <v>161</v>
      </c>
      <c r="D12" s="27">
        <v>136001</v>
      </c>
      <c r="E12" s="35" t="s">
        <v>223</v>
      </c>
      <c r="F12" s="28">
        <f t="shared" si="0"/>
        <v>2.31</v>
      </c>
      <c r="G12" s="28">
        <f t="shared" si="1"/>
        <v>2.31</v>
      </c>
      <c r="H12" s="28">
        <v>2.31</v>
      </c>
      <c r="I12" s="28"/>
      <c r="J12" s="28"/>
      <c r="K12" s="28">
        <f t="shared" si="2"/>
        <v>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customFormat="1" ht="22.8" customHeight="1" spans="1:21">
      <c r="A13" s="56" t="s">
        <v>216</v>
      </c>
      <c r="B13" s="56" t="s">
        <v>224</v>
      </c>
      <c r="C13" s="56" t="s">
        <v>161</v>
      </c>
      <c r="D13" s="27">
        <v>136001</v>
      </c>
      <c r="E13" s="35" t="s">
        <v>225</v>
      </c>
      <c r="F13" s="28">
        <f t="shared" si="0"/>
        <v>0.42</v>
      </c>
      <c r="G13" s="28">
        <f t="shared" si="1"/>
        <v>0.42</v>
      </c>
      <c r="H13" s="28">
        <f>0.28+0.14</f>
        <v>0.42</v>
      </c>
      <c r="I13" s="28"/>
      <c r="J13" s="28"/>
      <c r="K13" s="28">
        <f t="shared" si="2"/>
        <v>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customFormat="1" ht="22.8" customHeight="1" spans="1:21">
      <c r="A14" s="56" t="s">
        <v>216</v>
      </c>
      <c r="B14" s="56" t="s">
        <v>226</v>
      </c>
      <c r="C14" s="56" t="s">
        <v>161</v>
      </c>
      <c r="D14" s="27">
        <v>136001</v>
      </c>
      <c r="E14" s="35" t="s">
        <v>180</v>
      </c>
      <c r="F14" s="28">
        <f t="shared" si="0"/>
        <v>2.8</v>
      </c>
      <c r="G14" s="28">
        <f t="shared" si="1"/>
        <v>2.8</v>
      </c>
      <c r="H14" s="28">
        <v>2.8</v>
      </c>
      <c r="I14" s="28"/>
      <c r="J14" s="28"/>
      <c r="K14" s="28">
        <f t="shared" si="2"/>
        <v>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customFormat="1" ht="22.8" customHeight="1" spans="1:21">
      <c r="A15" s="56" t="s">
        <v>227</v>
      </c>
      <c r="B15" s="56" t="s">
        <v>161</v>
      </c>
      <c r="C15" s="56" t="s">
        <v>161</v>
      </c>
      <c r="D15" s="27">
        <v>136001</v>
      </c>
      <c r="E15" s="47" t="s">
        <v>228</v>
      </c>
      <c r="F15" s="28">
        <f t="shared" si="0"/>
        <v>2.1</v>
      </c>
      <c r="G15" s="28">
        <f t="shared" si="1"/>
        <v>2.1</v>
      </c>
      <c r="H15" s="28"/>
      <c r="I15" s="28">
        <v>2.1</v>
      </c>
      <c r="J15" s="28"/>
      <c r="K15" s="28">
        <f t="shared" si="2"/>
        <v>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customFormat="1" ht="22.8" customHeight="1" spans="1:21">
      <c r="A16" s="56" t="s">
        <v>227</v>
      </c>
      <c r="B16" s="56" t="s">
        <v>169</v>
      </c>
      <c r="C16" s="56" t="s">
        <v>161</v>
      </c>
      <c r="D16" s="27">
        <v>136001</v>
      </c>
      <c r="E16" s="47" t="s">
        <v>229</v>
      </c>
      <c r="F16" s="28">
        <f t="shared" si="0"/>
        <v>0.4</v>
      </c>
      <c r="G16" s="28">
        <f t="shared" si="1"/>
        <v>0.4</v>
      </c>
      <c r="H16" s="28"/>
      <c r="I16" s="28">
        <v>0.4</v>
      </c>
      <c r="J16" s="28"/>
      <c r="K16" s="28">
        <f t="shared" si="2"/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customFormat="1" ht="22.8" customHeight="1" spans="1:21">
      <c r="A17" s="56" t="s">
        <v>227</v>
      </c>
      <c r="B17" s="56" t="s">
        <v>171</v>
      </c>
      <c r="C17" s="56" t="s">
        <v>161</v>
      </c>
      <c r="D17" s="27">
        <v>136001</v>
      </c>
      <c r="E17" s="47" t="s">
        <v>230</v>
      </c>
      <c r="F17" s="28">
        <f t="shared" si="0"/>
        <v>1.55</v>
      </c>
      <c r="G17" s="28">
        <f t="shared" si="1"/>
        <v>1.55</v>
      </c>
      <c r="H17" s="28"/>
      <c r="I17" s="28">
        <v>1.55</v>
      </c>
      <c r="J17" s="28"/>
      <c r="K17" s="28">
        <f t="shared" si="2"/>
        <v>0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customFormat="1" ht="22.8" customHeight="1" spans="1:21">
      <c r="A18" s="56" t="s">
        <v>227</v>
      </c>
      <c r="B18" s="56" t="s">
        <v>231</v>
      </c>
      <c r="C18" s="56" t="s">
        <v>161</v>
      </c>
      <c r="D18" s="27">
        <v>136001</v>
      </c>
      <c r="E18" s="35" t="s">
        <v>204</v>
      </c>
      <c r="F18" s="28">
        <f t="shared" si="0"/>
        <v>0.9</v>
      </c>
      <c r="G18" s="28">
        <f t="shared" si="1"/>
        <v>0.9</v>
      </c>
      <c r="H18" s="28"/>
      <c r="I18" s="28">
        <v>0.9</v>
      </c>
      <c r="J18" s="28"/>
      <c r="K18" s="28">
        <f t="shared" si="2"/>
        <v>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customFormat="1" ht="22.8" customHeight="1" spans="1:21">
      <c r="A19" s="56" t="s">
        <v>227</v>
      </c>
      <c r="B19" s="56" t="s">
        <v>166</v>
      </c>
      <c r="C19" s="56" t="s">
        <v>161</v>
      </c>
      <c r="D19" s="27">
        <v>136001</v>
      </c>
      <c r="E19" s="35" t="s">
        <v>205</v>
      </c>
      <c r="F19" s="28">
        <f t="shared" si="0"/>
        <v>309.1</v>
      </c>
      <c r="G19" s="28">
        <f t="shared" si="1"/>
        <v>9.1</v>
      </c>
      <c r="H19" s="28"/>
      <c r="I19" s="28">
        <v>9.1</v>
      </c>
      <c r="J19" s="28"/>
      <c r="K19" s="28">
        <f t="shared" si="2"/>
        <v>300</v>
      </c>
      <c r="L19" s="28"/>
      <c r="M19" s="28">
        <v>300</v>
      </c>
      <c r="N19" s="28"/>
      <c r="O19" s="28"/>
      <c r="P19" s="28"/>
      <c r="Q19" s="28"/>
      <c r="R19" s="28"/>
      <c r="S19" s="28"/>
      <c r="T19" s="28"/>
      <c r="U19" s="28"/>
    </row>
    <row r="20" customFormat="1" ht="22.8" customHeight="1" spans="1:21">
      <c r="A20" s="56"/>
      <c r="B20" s="56"/>
      <c r="C20" s="56"/>
      <c r="D20" s="35"/>
      <c r="E20" s="35"/>
      <c r="F20" s="42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customFormat="1" ht="22.8" customHeight="1" spans="1:21">
      <c r="A21" s="56"/>
      <c r="B21" s="56"/>
      <c r="C21" s="56"/>
      <c r="D21" s="35"/>
      <c r="E21" s="35"/>
      <c r="F21" s="4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41" sqref="H4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1"/>
    </row>
    <row r="6" ht="20.2" customHeight="1" spans="1:5">
      <c r="A6" s="29" t="s">
        <v>232</v>
      </c>
      <c r="B6" s="28">
        <f>SUM(B10:B17)+B7</f>
        <v>359.51</v>
      </c>
      <c r="C6" s="29" t="s">
        <v>233</v>
      </c>
      <c r="D6" s="42">
        <f>SUM(D7:D36)</f>
        <v>359.51</v>
      </c>
      <c r="E6" s="32"/>
    </row>
    <row r="7" ht="20.2" customHeight="1" spans="1:5">
      <c r="A7" s="20" t="s">
        <v>234</v>
      </c>
      <c r="B7" s="21">
        <f>SUM(B8:B9)</f>
        <v>359.51</v>
      </c>
      <c r="C7" s="20" t="s">
        <v>38</v>
      </c>
      <c r="D7" s="36"/>
      <c r="E7" s="32"/>
    </row>
    <row r="8" ht="20.2" customHeight="1" spans="1:5">
      <c r="A8" s="20" t="s">
        <v>235</v>
      </c>
      <c r="B8" s="21">
        <v>359.51</v>
      </c>
      <c r="C8" s="20" t="s">
        <v>42</v>
      </c>
      <c r="D8" s="36"/>
      <c r="E8" s="32"/>
    </row>
    <row r="9" ht="31.05" customHeight="1" spans="1:5">
      <c r="A9" s="20" t="s">
        <v>45</v>
      </c>
      <c r="B9" s="21"/>
      <c r="C9" s="20" t="s">
        <v>46</v>
      </c>
      <c r="D9" s="36"/>
      <c r="E9" s="32"/>
    </row>
    <row r="10" ht="20.2" customHeight="1" spans="1:5">
      <c r="A10" s="20" t="s">
        <v>236</v>
      </c>
      <c r="B10" s="21"/>
      <c r="C10" s="20" t="s">
        <v>50</v>
      </c>
      <c r="D10" s="36"/>
      <c r="E10" s="32"/>
    </row>
    <row r="11" ht="20.2" customHeight="1" spans="1:5">
      <c r="A11" s="20" t="s">
        <v>237</v>
      </c>
      <c r="B11" s="21"/>
      <c r="C11" s="20" t="s">
        <v>54</v>
      </c>
      <c r="D11" s="36"/>
      <c r="E11" s="32"/>
    </row>
    <row r="12" ht="20.2" customHeight="1" spans="1:5">
      <c r="A12" s="20" t="s">
        <v>238</v>
      </c>
      <c r="B12" s="21"/>
      <c r="C12" s="20" t="s">
        <v>58</v>
      </c>
      <c r="D12" s="36"/>
      <c r="E12" s="32"/>
    </row>
    <row r="13" ht="20.2" customHeight="1" spans="1:5">
      <c r="A13" s="29" t="s">
        <v>239</v>
      </c>
      <c r="B13" s="28">
        <f>SUM(B14:B17)</f>
        <v>0</v>
      </c>
      <c r="C13" s="20" t="s">
        <v>62</v>
      </c>
      <c r="D13" s="36">
        <v>348.38</v>
      </c>
      <c r="E13" s="32"/>
    </row>
    <row r="14" ht="20.2" customHeight="1" spans="1:5">
      <c r="A14" s="20" t="s">
        <v>234</v>
      </c>
      <c r="B14" s="21"/>
      <c r="C14" s="20" t="s">
        <v>66</v>
      </c>
      <c r="D14" s="36">
        <v>6.02</v>
      </c>
      <c r="E14" s="32"/>
    </row>
    <row r="15" ht="20.2" customHeight="1" spans="1:5">
      <c r="A15" s="20" t="s">
        <v>236</v>
      </c>
      <c r="B15" s="21"/>
      <c r="C15" s="20" t="s">
        <v>70</v>
      </c>
      <c r="D15" s="36"/>
      <c r="E15" s="32"/>
    </row>
    <row r="16" ht="20.2" customHeight="1" spans="1:5">
      <c r="A16" s="20" t="s">
        <v>237</v>
      </c>
      <c r="B16" s="21"/>
      <c r="C16" s="20" t="s">
        <v>74</v>
      </c>
      <c r="D16" s="36">
        <v>2.31</v>
      </c>
      <c r="E16" s="32"/>
    </row>
    <row r="17" ht="20.2" customHeight="1" spans="1:5">
      <c r="A17" s="20" t="s">
        <v>238</v>
      </c>
      <c r="B17" s="21"/>
      <c r="C17" s="20" t="s">
        <v>78</v>
      </c>
      <c r="D17" s="36"/>
      <c r="E17" s="32"/>
    </row>
    <row r="18" ht="20.2" customHeight="1" spans="1:5">
      <c r="A18" s="20"/>
      <c r="B18" s="21"/>
      <c r="C18" s="20" t="s">
        <v>82</v>
      </c>
      <c r="D18" s="36"/>
      <c r="E18" s="32"/>
    </row>
    <row r="19" ht="20.2" customHeight="1" spans="1:5">
      <c r="A19" s="20"/>
      <c r="B19" s="20"/>
      <c r="C19" s="20" t="s">
        <v>86</v>
      </c>
      <c r="D19" s="36"/>
      <c r="E19" s="32"/>
    </row>
    <row r="20" ht="20.2" customHeight="1" spans="1:5">
      <c r="A20" s="20"/>
      <c r="B20" s="20"/>
      <c r="C20" s="20" t="s">
        <v>90</v>
      </c>
      <c r="D20" s="36"/>
      <c r="E20" s="32"/>
    </row>
    <row r="21" ht="20.2" customHeight="1" spans="1:5">
      <c r="A21" s="20"/>
      <c r="B21" s="20"/>
      <c r="C21" s="20" t="s">
        <v>94</v>
      </c>
      <c r="D21" s="36"/>
      <c r="E21" s="32"/>
    </row>
    <row r="22" ht="20.2" customHeight="1" spans="1:5">
      <c r="A22" s="20"/>
      <c r="B22" s="20"/>
      <c r="C22" s="20" t="s">
        <v>97</v>
      </c>
      <c r="D22" s="36"/>
      <c r="E22" s="32"/>
    </row>
    <row r="23" ht="20.2" customHeight="1" spans="1:5">
      <c r="A23" s="20"/>
      <c r="B23" s="20"/>
      <c r="C23" s="20" t="s">
        <v>100</v>
      </c>
      <c r="D23" s="36"/>
      <c r="E23" s="32"/>
    </row>
    <row r="24" ht="20.2" customHeight="1" spans="1:5">
      <c r="A24" s="20"/>
      <c r="B24" s="20"/>
      <c r="C24" s="20" t="s">
        <v>102</v>
      </c>
      <c r="D24" s="36"/>
      <c r="E24" s="32"/>
    </row>
    <row r="25" ht="20.2" customHeight="1" spans="1:5">
      <c r="A25" s="20"/>
      <c r="B25" s="20"/>
      <c r="C25" s="20" t="s">
        <v>104</v>
      </c>
      <c r="D25" s="36"/>
      <c r="E25" s="32"/>
    </row>
    <row r="26" ht="20.2" customHeight="1" spans="1:5">
      <c r="A26" s="20"/>
      <c r="B26" s="20"/>
      <c r="C26" s="20" t="s">
        <v>106</v>
      </c>
      <c r="D26" s="36">
        <v>2.8</v>
      </c>
      <c r="E26" s="32"/>
    </row>
    <row r="27" ht="20.2" customHeight="1" spans="1:5">
      <c r="A27" s="20"/>
      <c r="B27" s="20"/>
      <c r="C27" s="20" t="s">
        <v>108</v>
      </c>
      <c r="D27" s="36"/>
      <c r="E27" s="32"/>
    </row>
    <row r="28" ht="20.2" customHeight="1" spans="1:5">
      <c r="A28" s="20"/>
      <c r="B28" s="20"/>
      <c r="C28" s="20" t="s">
        <v>110</v>
      </c>
      <c r="D28" s="36"/>
      <c r="E28" s="32"/>
    </row>
    <row r="29" ht="20.2" customHeight="1" spans="1:5">
      <c r="A29" s="20"/>
      <c r="B29" s="20"/>
      <c r="C29" s="20" t="s">
        <v>112</v>
      </c>
      <c r="D29" s="36"/>
      <c r="E29" s="32"/>
    </row>
    <row r="30" ht="20.2" customHeight="1" spans="1:5">
      <c r="A30" s="20"/>
      <c r="B30" s="20"/>
      <c r="C30" s="20" t="s">
        <v>114</v>
      </c>
      <c r="D30" s="36"/>
      <c r="E30" s="32"/>
    </row>
    <row r="31" ht="20.2" customHeight="1" spans="1:5">
      <c r="A31" s="20"/>
      <c r="B31" s="20"/>
      <c r="C31" s="20" t="s">
        <v>116</v>
      </c>
      <c r="D31" s="36"/>
      <c r="E31" s="32"/>
    </row>
    <row r="32" ht="20.2" customHeight="1" spans="1:5">
      <c r="A32" s="20"/>
      <c r="B32" s="20"/>
      <c r="C32" s="20" t="s">
        <v>118</v>
      </c>
      <c r="D32" s="36"/>
      <c r="E32" s="32"/>
    </row>
    <row r="33" ht="20.2" customHeight="1" spans="1:5">
      <c r="A33" s="20"/>
      <c r="B33" s="20"/>
      <c r="C33" s="20" t="s">
        <v>120</v>
      </c>
      <c r="D33" s="36"/>
      <c r="E33" s="32"/>
    </row>
    <row r="34" ht="20.2" customHeight="1" spans="1:5">
      <c r="A34" s="20"/>
      <c r="B34" s="20"/>
      <c r="C34" s="20" t="s">
        <v>121</v>
      </c>
      <c r="D34" s="36"/>
      <c r="E34" s="32"/>
    </row>
    <row r="35" ht="20.2" customHeight="1" spans="1:5">
      <c r="A35" s="20"/>
      <c r="B35" s="20"/>
      <c r="C35" s="20" t="s">
        <v>122</v>
      </c>
      <c r="D35" s="36"/>
      <c r="E35" s="32"/>
    </row>
    <row r="36" ht="20.2" customHeight="1" spans="1:5">
      <c r="A36" s="20"/>
      <c r="B36" s="20"/>
      <c r="C36" s="20" t="s">
        <v>123</v>
      </c>
      <c r="D36" s="36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240</v>
      </c>
      <c r="D38" s="28"/>
      <c r="E38" s="55"/>
    </row>
    <row r="39" ht="20.2" customHeight="1" spans="1:5">
      <c r="A39" s="29"/>
      <c r="B39" s="29"/>
      <c r="C39" s="29"/>
      <c r="D39" s="29"/>
      <c r="E39" s="55"/>
    </row>
    <row r="40" ht="20.2" customHeight="1" spans="1:5">
      <c r="A40" s="33" t="s">
        <v>241</v>
      </c>
      <c r="B40" s="28">
        <f>B6+B13</f>
        <v>359.51</v>
      </c>
      <c r="C40" s="33" t="s">
        <v>242</v>
      </c>
      <c r="D40" s="42">
        <f>-D38+D6</f>
        <v>359.51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F22" sqref="F2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243</v>
      </c>
      <c r="I5" s="19"/>
      <c r="J5" s="19"/>
      <c r="K5" s="19" t="s">
        <v>244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207</v>
      </c>
      <c r="I6" s="19" t="s">
        <v>245</v>
      </c>
      <c r="J6" s="19" t="s">
        <v>192</v>
      </c>
      <c r="K6" s="19"/>
      <c r="L6" s="19"/>
    </row>
    <row r="7" ht="22.8" customHeight="1" spans="1:12">
      <c r="A7" s="20"/>
      <c r="B7" s="20"/>
      <c r="C7" s="20"/>
      <c r="D7" s="29"/>
      <c r="E7" s="29" t="s">
        <v>132</v>
      </c>
      <c r="F7" s="28">
        <f>G7+L7</f>
        <v>359.51</v>
      </c>
      <c r="G7" s="28">
        <f>SUM(H7:K7)</f>
        <v>59.51</v>
      </c>
      <c r="H7" s="28">
        <f>SUM(H8:H16)</f>
        <v>45.46</v>
      </c>
      <c r="I7" s="28">
        <f>SUM(I8:I16)</f>
        <v>10</v>
      </c>
      <c r="J7" s="28">
        <f>SUM(J8:J16)</f>
        <v>0</v>
      </c>
      <c r="K7" s="28">
        <f>SUM(K8:K16)</f>
        <v>4.05</v>
      </c>
      <c r="L7" s="28">
        <f>SUM(L8:L16)</f>
        <v>300</v>
      </c>
    </row>
    <row r="8" ht="22.8" customHeight="1" spans="1:12">
      <c r="A8" s="54">
        <v>207</v>
      </c>
      <c r="B8" s="20" t="s">
        <v>161</v>
      </c>
      <c r="C8" s="20" t="s">
        <v>161</v>
      </c>
      <c r="D8" s="27">
        <v>2070101</v>
      </c>
      <c r="E8" s="27" t="s">
        <v>162</v>
      </c>
      <c r="F8" s="28"/>
      <c r="G8" s="28"/>
      <c r="H8" s="28">
        <v>34.33</v>
      </c>
      <c r="I8" s="28"/>
      <c r="J8" s="28"/>
      <c r="K8" s="28"/>
      <c r="L8" s="28"/>
    </row>
    <row r="9" customFormat="1" ht="22.8" customHeight="1" spans="1:12">
      <c r="A9" s="54">
        <v>207</v>
      </c>
      <c r="B9" s="20" t="s">
        <v>161</v>
      </c>
      <c r="C9" s="20" t="s">
        <v>163</v>
      </c>
      <c r="D9" s="27">
        <v>2070102</v>
      </c>
      <c r="E9" s="27" t="s">
        <v>164</v>
      </c>
      <c r="F9" s="28"/>
      <c r="G9" s="28"/>
      <c r="H9" s="28"/>
      <c r="I9" s="28">
        <v>10</v>
      </c>
      <c r="J9" s="28"/>
      <c r="K9" s="28">
        <v>4.05</v>
      </c>
      <c r="L9" s="28"/>
    </row>
    <row r="10" customFormat="1" ht="22.8" customHeight="1" spans="1:12">
      <c r="A10" s="20" t="s">
        <v>165</v>
      </c>
      <c r="B10" s="20" t="s">
        <v>161</v>
      </c>
      <c r="C10" s="20" t="s">
        <v>166</v>
      </c>
      <c r="D10" s="27">
        <v>2070199</v>
      </c>
      <c r="E10" s="27" t="s">
        <v>167</v>
      </c>
      <c r="F10" s="28"/>
      <c r="G10" s="28"/>
      <c r="H10" s="28"/>
      <c r="I10" s="28"/>
      <c r="J10" s="28"/>
      <c r="K10" s="28"/>
      <c r="L10" s="28">
        <v>300</v>
      </c>
    </row>
    <row r="11" customFormat="1" ht="22.8" customHeight="1" spans="1:12">
      <c r="A11" s="20" t="s">
        <v>168</v>
      </c>
      <c r="B11" s="20" t="s">
        <v>169</v>
      </c>
      <c r="C11" s="20" t="s">
        <v>169</v>
      </c>
      <c r="D11" s="27">
        <v>2080505</v>
      </c>
      <c r="E11" s="27" t="s">
        <v>170</v>
      </c>
      <c r="F11" s="28"/>
      <c r="G11" s="28"/>
      <c r="H11" s="28">
        <v>3.73</v>
      </c>
      <c r="I11" s="28"/>
      <c r="J11" s="28"/>
      <c r="K11" s="28"/>
      <c r="L11" s="28"/>
    </row>
    <row r="12" customFormat="1" ht="22.8" customHeight="1" spans="1:12">
      <c r="A12" s="20" t="s">
        <v>168</v>
      </c>
      <c r="B12" s="20" t="s">
        <v>169</v>
      </c>
      <c r="C12" s="20" t="s">
        <v>171</v>
      </c>
      <c r="D12" s="27">
        <v>2080506</v>
      </c>
      <c r="E12" s="27" t="s">
        <v>172</v>
      </c>
      <c r="F12" s="28"/>
      <c r="G12" s="28"/>
      <c r="H12" s="28">
        <v>1.87</v>
      </c>
      <c r="I12" s="28"/>
      <c r="J12" s="28"/>
      <c r="K12" s="28"/>
      <c r="L12" s="28"/>
    </row>
    <row r="13" customFormat="1" ht="22.8" customHeight="1" spans="1:12">
      <c r="A13" s="20" t="s">
        <v>168</v>
      </c>
      <c r="B13" s="20" t="s">
        <v>173</v>
      </c>
      <c r="C13" s="20" t="s">
        <v>161</v>
      </c>
      <c r="D13" s="27">
        <v>2082701</v>
      </c>
      <c r="E13" s="27" t="s">
        <v>174</v>
      </c>
      <c r="F13" s="28"/>
      <c r="G13" s="28"/>
      <c r="H13" s="28">
        <v>0.28</v>
      </c>
      <c r="I13" s="28"/>
      <c r="J13" s="28"/>
      <c r="K13" s="28"/>
      <c r="L13" s="28"/>
    </row>
    <row r="14" customFormat="1" ht="22.8" customHeight="1" spans="1:12">
      <c r="A14" s="20" t="s">
        <v>168</v>
      </c>
      <c r="B14" s="20" t="s">
        <v>173</v>
      </c>
      <c r="C14" s="20" t="s">
        <v>163</v>
      </c>
      <c r="D14" s="27">
        <v>2082702</v>
      </c>
      <c r="E14" s="27" t="s">
        <v>175</v>
      </c>
      <c r="F14" s="28"/>
      <c r="G14" s="28"/>
      <c r="H14" s="28">
        <v>0.14</v>
      </c>
      <c r="I14" s="28"/>
      <c r="J14" s="28"/>
      <c r="K14" s="28"/>
      <c r="L14" s="28"/>
    </row>
    <row r="15" customFormat="1" ht="22.8" customHeight="1" spans="1:12">
      <c r="A15" s="20" t="s">
        <v>176</v>
      </c>
      <c r="B15" s="20" t="s">
        <v>177</v>
      </c>
      <c r="C15" s="20" t="s">
        <v>166</v>
      </c>
      <c r="D15" s="27">
        <v>2101199</v>
      </c>
      <c r="E15" s="27" t="s">
        <v>178</v>
      </c>
      <c r="F15" s="28"/>
      <c r="G15" s="28"/>
      <c r="H15" s="28">
        <v>2.31</v>
      </c>
      <c r="I15" s="28"/>
      <c r="J15" s="28"/>
      <c r="K15" s="28"/>
      <c r="L15" s="28"/>
    </row>
    <row r="16" customFormat="1" ht="22.8" customHeight="1" spans="1:12">
      <c r="A16" s="20" t="s">
        <v>179</v>
      </c>
      <c r="B16" s="20" t="s">
        <v>163</v>
      </c>
      <c r="C16" s="20" t="s">
        <v>161</v>
      </c>
      <c r="D16" s="27">
        <v>2210201</v>
      </c>
      <c r="E16" s="27" t="s">
        <v>180</v>
      </c>
      <c r="F16" s="28"/>
      <c r="G16" s="28"/>
      <c r="H16" s="28">
        <v>2.8</v>
      </c>
      <c r="I16" s="28"/>
      <c r="J16" s="28"/>
      <c r="K16" s="28"/>
      <c r="L16" s="2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2022-06-02T09:55:38Z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