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540" firstSheet="3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其他资金绩效目标表" sheetId="25" r:id="rId25"/>
  </sheets>
  <calcPr calcId="124519"/>
</workbook>
</file>

<file path=xl/calcChain.xml><?xml version="1.0" encoding="utf-8"?>
<calcChain xmlns="http://schemas.openxmlformats.org/spreadsheetml/2006/main">
  <c r="F7" i="10"/>
  <c r="F8"/>
  <c r="F9"/>
  <c r="F10"/>
  <c r="F11"/>
  <c r="F12"/>
  <c r="F13"/>
  <c r="G7"/>
  <c r="G8"/>
  <c r="G9"/>
  <c r="G10"/>
  <c r="G11"/>
  <c r="G12"/>
  <c r="G13"/>
  <c r="C6" i="23"/>
  <c r="C12" i="22"/>
  <c r="C11"/>
  <c r="C10"/>
  <c r="C9"/>
  <c r="C8"/>
  <c r="M7"/>
  <c r="D7"/>
  <c r="C7"/>
  <c r="F7" i="15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G7" i="14"/>
  <c r="F7"/>
  <c r="Q6"/>
  <c r="P6"/>
  <c r="O6"/>
  <c r="N6"/>
  <c r="M6"/>
  <c r="L6"/>
  <c r="K6"/>
  <c r="J6"/>
  <c r="I6"/>
  <c r="H6"/>
  <c r="G6"/>
  <c r="F6"/>
  <c r="S13" i="11"/>
  <c r="L13"/>
  <c r="G13"/>
  <c r="F13"/>
  <c r="S12"/>
  <c r="L12"/>
  <c r="G12"/>
  <c r="F12"/>
  <c r="S11"/>
  <c r="L11"/>
  <c r="G11"/>
  <c r="F11"/>
  <c r="S10"/>
  <c r="L10"/>
  <c r="G10"/>
  <c r="F10"/>
  <c r="S9"/>
  <c r="L9"/>
  <c r="G9"/>
  <c r="F9"/>
  <c r="S8"/>
  <c r="L8"/>
  <c r="G8"/>
  <c r="F8"/>
  <c r="S7"/>
  <c r="L7"/>
  <c r="G7"/>
  <c r="F7"/>
  <c r="T6"/>
  <c r="S6"/>
  <c r="R6"/>
  <c r="Q6"/>
  <c r="P6"/>
  <c r="O6"/>
  <c r="N6"/>
  <c r="M6"/>
  <c r="L6"/>
  <c r="K6"/>
  <c r="J6"/>
  <c r="I6"/>
  <c r="H6"/>
  <c r="G6"/>
  <c r="F6"/>
  <c r="K6" i="10"/>
  <c r="J6"/>
  <c r="I6"/>
  <c r="H6"/>
  <c r="G6"/>
  <c r="F6"/>
  <c r="G27" i="9"/>
  <c r="F27"/>
  <c r="H26"/>
  <c r="G26"/>
  <c r="F26"/>
  <c r="H25"/>
  <c r="G25"/>
  <c r="F25"/>
  <c r="G24"/>
  <c r="F24"/>
  <c r="L23"/>
  <c r="K23"/>
  <c r="J23"/>
  <c r="I23"/>
  <c r="H23"/>
  <c r="G23"/>
  <c r="F23"/>
  <c r="G22"/>
  <c r="F22"/>
  <c r="G21"/>
  <c r="F21"/>
  <c r="G20"/>
  <c r="F20"/>
  <c r="L19"/>
  <c r="K19"/>
  <c r="H19"/>
  <c r="G19"/>
  <c r="F19"/>
  <c r="L18"/>
  <c r="K18"/>
  <c r="H18"/>
  <c r="G18"/>
  <c r="F18"/>
  <c r="G17"/>
  <c r="F17"/>
  <c r="G16"/>
  <c r="F16"/>
  <c r="H15"/>
  <c r="G15"/>
  <c r="F15"/>
  <c r="H14"/>
  <c r="G14"/>
  <c r="F14"/>
  <c r="G13"/>
  <c r="F13"/>
  <c r="H12"/>
  <c r="G12"/>
  <c r="F12"/>
  <c r="G11"/>
  <c r="F11"/>
  <c r="G10"/>
  <c r="F10"/>
  <c r="H9"/>
  <c r="G9"/>
  <c r="F9"/>
  <c r="L8"/>
  <c r="K8"/>
  <c r="J8"/>
  <c r="I8"/>
  <c r="H8"/>
  <c r="G8"/>
  <c r="F8"/>
  <c r="L7"/>
  <c r="K7"/>
  <c r="J7"/>
  <c r="I7"/>
  <c r="H7"/>
  <c r="G7"/>
  <c r="F7"/>
  <c r="D40" i="8"/>
  <c r="B40"/>
  <c r="D6"/>
  <c r="B6"/>
  <c r="G16" i="7"/>
  <c r="F16"/>
  <c r="K15"/>
  <c r="G15"/>
  <c r="F15"/>
  <c r="K14"/>
  <c r="G14"/>
  <c r="F14"/>
  <c r="G13"/>
  <c r="F13"/>
  <c r="G12"/>
  <c r="F12"/>
  <c r="G11"/>
  <c r="F11"/>
  <c r="G10"/>
  <c r="F10"/>
  <c r="G9"/>
  <c r="F9"/>
  <c r="G8"/>
  <c r="F8"/>
  <c r="G7"/>
  <c r="F7"/>
  <c r="M6"/>
  <c r="L6"/>
  <c r="K6"/>
  <c r="J6"/>
  <c r="I6"/>
  <c r="H6"/>
  <c r="G6"/>
  <c r="F6"/>
  <c r="F16" i="6"/>
  <c r="F15"/>
  <c r="F14"/>
  <c r="F13"/>
  <c r="F12"/>
  <c r="F11"/>
  <c r="F10"/>
  <c r="F9"/>
  <c r="F8"/>
  <c r="F7"/>
  <c r="H6"/>
  <c r="G6"/>
  <c r="F6"/>
  <c r="F26" i="5"/>
  <c r="G25"/>
  <c r="F25"/>
  <c r="G24"/>
  <c r="F24"/>
  <c r="F23"/>
  <c r="H22"/>
  <c r="F22"/>
  <c r="F21"/>
  <c r="F20"/>
  <c r="F19"/>
  <c r="H18"/>
  <c r="G18"/>
  <c r="F18"/>
  <c r="H17"/>
  <c r="G17"/>
  <c r="F17"/>
  <c r="F16"/>
  <c r="F15"/>
  <c r="G14"/>
  <c r="F14"/>
  <c r="G13"/>
  <c r="F13"/>
  <c r="F12"/>
  <c r="G11"/>
  <c r="F11"/>
  <c r="F10"/>
  <c r="F9"/>
  <c r="G8"/>
  <c r="F8"/>
  <c r="G7"/>
  <c r="F7"/>
  <c r="H6"/>
  <c r="G6"/>
  <c r="F6"/>
  <c r="D7" i="4"/>
  <c r="C7"/>
  <c r="H40" i="3"/>
  <c r="F40"/>
  <c r="D40"/>
  <c r="B40"/>
  <c r="H37"/>
  <c r="F37"/>
  <c r="D37"/>
  <c r="B37"/>
  <c r="F10"/>
  <c r="H7"/>
  <c r="F6"/>
  <c r="B6"/>
</calcChain>
</file>

<file path=xl/sharedStrings.xml><?xml version="1.0" encoding="utf-8"?>
<sst xmlns="http://schemas.openxmlformats.org/spreadsheetml/2006/main" count="1119" uniqueCount="492">
  <si>
    <t>2023年部门预算公开表</t>
  </si>
  <si>
    <t>单位编码：</t>
  </si>
  <si>
    <t>115001</t>
  </si>
  <si>
    <t>单位名称：</t>
  </si>
  <si>
    <t>岳阳市南湖新区城市管理局本级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</si>
  <si>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</si>
  <si>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</si>
  <si>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</si>
  <si>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</si>
  <si>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</si>
  <si>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</si>
  <si>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</si>
  <si>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</si>
  <si>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</si>
  <si>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</si>
  <si>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</si>
  <si>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</si>
  <si>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</si>
  <si>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</si>
  <si>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</si>
  <si>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</si>
  <si>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</si>
  <si>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</si>
  <si>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</si>
  <si>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</si>
  <si>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</si>
  <si>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</si>
  <si>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</si>
  <si>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</si>
  <si>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</si>
  <si>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部门：115_岳阳市南湖新区城市管理局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</si>
  <si>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</si>
  <si>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</si>
  <si>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</si>
  <si>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</si>
  <si>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</si>
  <si>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</si>
  <si>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</si>
  <si>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</si>
  <si>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</si>
  <si>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</si>
  <si>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</si>
  <si>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</si>
  <si>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</si>
  <si>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</si>
  <si>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</si>
  <si>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</si>
  <si>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</si>
  <si>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</si>
  <si>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</si>
  <si>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</si>
  <si>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</si>
  <si>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</si>
  <si>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</si>
  <si>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</si>
  <si>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</si>
  <si>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</si>
  <si>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</si>
  <si>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</si>
  <si>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</si>
  <si>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</si>
  <si>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</si>
  <si>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</si>
  <si>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</si>
  <si>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</si>
  <si>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</si>
  <si>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</si>
  <si>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</si>
  <si>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</si>
  <si>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</si>
  <si>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</si>
  <si>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</si>
  <si>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</si>
  <si>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</si>
  <si>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</si>
  <si>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</si>
  <si>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</si>
  <si>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</si>
  <si>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</si>
  <si>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</si>
  <si>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</si>
  <si>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</si>
  <si>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</si>
  <si>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</si>
  <si>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</si>
  <si>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</si>
  <si>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</si>
  <si>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</si>
  <si>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</si>
  <si>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</si>
  <si>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</si>
  <si>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</si>
  <si>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</si>
  <si>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</si>
  <si>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</si>
  <si>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</si>
  <si>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</si>
  <si>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</si>
  <si>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</si>
  <si>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</si>
  <si>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</si>
  <si>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</si>
  <si>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</si>
  <si>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</si>
  <si>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</si>
  <si>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</si>
  <si>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</si>
  <si>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</si>
  <si>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</si>
  <si>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</si>
  <si>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</si>
  <si>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</si>
  <si>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</si>
  <si>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</si>
  <si>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</si>
  <si>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</si>
  <si>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</si>
  <si>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</si>
  <si>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</si>
  <si>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</si>
  <si>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</si>
  <si>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</si>
  <si>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</si>
  <si>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</si>
  <si>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</si>
  <si>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</si>
  <si>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</si>
  <si>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</si>
  <si>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</si>
  <si>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</si>
  <si>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</si>
  <si>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</si>
  <si>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</si>
  <si>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</si>
  <si>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</si>
  <si>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</si>
  <si>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</si>
  <si>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</si>
  <si>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</si>
  <si>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</si>
  <si>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</si>
  <si>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</si>
  <si>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</si>
  <si>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</si>
  <si>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</si>
  <si>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</si>
  <si>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</si>
  <si>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</si>
  <si>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</si>
  <si>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</si>
  <si>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</si>
  <si>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</si>
  <si>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</si>
  <si>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115</t>
  </si>
  <si>
    <t>岳阳市南湖新区城市管理局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</si>
  <si>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</si>
  <si>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</si>
  <si>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</si>
  <si>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</si>
  <si>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</si>
  <si>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</si>
  <si>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</si>
  <si>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</si>
  <si>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</si>
  <si>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</si>
  <si>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</si>
  <si>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</si>
  <si>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115001</t>
  </si>
  <si>
    <t xml:space="preserve"> 岳阳市南湖新区城市管理局本级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</si>
  <si>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</si>
  <si>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</si>
  <si>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</si>
  <si>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</si>
  <si>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</si>
  <si>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</si>
  <si>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</si>
  <si>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</si>
  <si>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06</t>
  </si>
  <si>
    <t xml:space="preserve">      2080506</t>
  </si>
  <si>
    <t xml:space="preserve">      机关事业单位职业年金缴费支出</t>
  </si>
  <si>
    <t>27</t>
  </si>
  <si>
    <t xml:space="preserve">     20827</t>
  </si>
  <si>
    <t xml:space="preserve">     财政对其他社会保险基金的补助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</si>
  <si>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</si>
  <si>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</si>
  <si>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</si>
  <si>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</si>
  <si>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</si>
  <si>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</si>
  <si>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</si>
  <si>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</si>
  <si>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</si>
  <si>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03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</si>
  <si>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</si>
  <si>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</si>
  <si>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</si>
  <si>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</si>
  <si>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</si>
  <si>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212</t>
  </si>
  <si>
    <t xml:space="preserve">   212</t>
  </si>
  <si>
    <t xml:space="preserve">   城乡社区支出</t>
  </si>
  <si>
    <t>01</t>
  </si>
  <si>
    <t xml:space="preserve">     21201</t>
  </si>
  <si>
    <t xml:space="preserve">     城乡社区管理事务</t>
  </si>
  <si>
    <t xml:space="preserve">      2120101</t>
  </si>
  <si>
    <t xml:space="preserve">      行政运行</t>
  </si>
  <si>
    <t xml:space="preserve">      2120102</t>
  </si>
  <si>
    <t xml:space="preserve">      一般行政管理事务</t>
  </si>
  <si>
    <t>04</t>
  </si>
  <si>
    <t xml:space="preserve">      2120104</t>
  </si>
  <si>
    <t xml:space="preserve">      城管执法</t>
  </si>
  <si>
    <t xml:space="preserve">      其他城乡社区支出</t>
  </si>
  <si>
    <t xml:space="preserve">      其他城乡社区公共设施支出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</si>
  <si>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</si>
  <si>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</si>
  <si>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</si>
  <si>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</si>
  <si>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</si>
  <si>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</si>
  <si>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</si>
  <si>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</si>
  <si>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</si>
  <si>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</si>
  <si>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</si>
  <si>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</si>
  <si>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</si>
  <si>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</si>
  <si>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</si>
  <si>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</si>
  <si>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</si>
  <si>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</si>
  <si>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</si>
  <si>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</si>
  <si>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</si>
  <si>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</si>
  <si>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</si>
  <si>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</si>
  <si>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</si>
  <si>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岳阳市南湖新区城市管理局本级</t>
  </si>
  <si>
    <t xml:space="preserve">    115001</t>
  </si>
  <si>
    <t xml:space="preserve">    机关事业单位基本养老保险缴费支出</t>
  </si>
  <si>
    <t xml:space="preserve">    机关事业单位职业年金缴费支出</t>
  </si>
  <si>
    <t xml:space="preserve">    财政对工伤保险基金的补助</t>
  </si>
  <si>
    <t xml:space="preserve">    公务员医疗补助</t>
  </si>
  <si>
    <t xml:space="preserve">    其他行政事业单位医疗支出</t>
  </si>
  <si>
    <t xml:space="preserve">    行政运行</t>
  </si>
  <si>
    <t xml:space="preserve">    一般行政管理事务</t>
  </si>
  <si>
    <t xml:space="preserve">    城管执法</t>
  </si>
  <si>
    <t xml:space="preserve">    其他城乡社区公共设施支出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</si>
  <si>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</si>
  <si>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</si>
  <si>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</si>
  <si>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</si>
  <si>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</si>
  <si>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</si>
  <si>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</si>
  <si>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</si>
  <si>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</si>
  <si>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</si>
  <si>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</si>
  <si>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其他城乡公共设施支出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</si>
  <si>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</si>
  <si>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</si>
  <si>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</si>
  <si>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</si>
  <si>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</si>
  <si>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</si>
  <si>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</si>
  <si>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</si>
  <si>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</si>
  <si>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</si>
  <si>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</si>
  <si>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</si>
  <si>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</si>
  <si>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</si>
  <si>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</si>
  <si>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</si>
  <si>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</si>
  <si>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</si>
  <si>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</si>
  <si>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</si>
  <si>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</si>
  <si>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</si>
  <si>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</si>
  <si>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</si>
  <si>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</si>
  <si>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</si>
  <si>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</si>
  <si>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</si>
  <si>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</si>
  <si>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</si>
  <si>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</si>
  <si>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</si>
  <si>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</si>
  <si>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</si>
  <si>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</si>
  <si>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</si>
  <si>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 2120102</t>
  </si>
  <si>
    <t xml:space="preserve">     一般行政管理事务</t>
  </si>
  <si>
    <t xml:space="preserve">     2120104</t>
  </si>
  <si>
    <t xml:space="preserve">     城管执法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</si>
  <si>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</si>
  <si>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</si>
  <si>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</si>
  <si>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</si>
  <si>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</si>
  <si>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</si>
  <si>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</si>
  <si>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</si>
  <si>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</si>
  <si>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</si>
  <si>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</si>
  <si>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</si>
  <si>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</si>
  <si>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</si>
  <si>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</si>
  <si>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</si>
  <si>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</si>
  <si>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</si>
  <si>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</si>
  <si>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</si>
  <si>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</si>
  <si>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</si>
  <si>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</si>
  <si>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</si>
  <si>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</si>
  <si>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</si>
  <si>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</si>
  <si>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</si>
  <si>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</si>
  <si>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</si>
  <si>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</si>
  <si>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</si>
  <si>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</si>
  <si>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</si>
  <si>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</si>
  <si>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</si>
  <si>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</si>
  <si>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</si>
  <si>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</si>
  <si>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</si>
  <si>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</si>
  <si>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</si>
  <si>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</si>
  <si>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</si>
  <si>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</si>
  <si>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</si>
  <si>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</si>
  <si>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</si>
  <si>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</si>
  <si>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</si>
  <si>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</si>
  <si>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</si>
  <si>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</si>
  <si>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</si>
  <si>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</si>
  <si>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</si>
  <si>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</si>
  <si>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</si>
  <si>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</si>
  <si>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</si>
  <si>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</si>
  <si>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</si>
  <si>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</si>
  <si>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</si>
  <si>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</si>
  <si>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</si>
  <si>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</si>
  <si>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</si>
  <si>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</si>
  <si>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</si>
  <si>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</si>
  <si>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</si>
  <si>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</si>
  <si>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</si>
  <si>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</si>
  <si>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</si>
  <si>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</si>
  <si>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</si>
  <si>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</si>
  <si>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</si>
  <si>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</si>
  <si>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</si>
  <si>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</si>
  <si>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</si>
  <si>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</si>
  <si>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</si>
  <si>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</si>
  <si>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</si>
  <si>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</si>
  <si>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</si>
  <si>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</si>
  <si>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</si>
  <si>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</si>
  <si>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</si>
  <si>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</si>
  <si>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</si>
  <si>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</si>
  <si>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</si>
  <si>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</si>
  <si>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</si>
  <si>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</si>
  <si>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</si>
  <si>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</si>
  <si>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</si>
  <si>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</si>
  <si>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</si>
  <si>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115001</t>
  </si>
  <si>
    <t xml:space="preserve">   氛围营造</t>
  </si>
  <si>
    <t xml:space="preserve">   赶山路交通维护工程</t>
  </si>
  <si>
    <t xml:space="preserve">   南湖天著交通整治工程</t>
  </si>
  <si>
    <t xml:space="preserve">   燃气禁炮安全生产</t>
  </si>
  <si>
    <t xml:space="preserve">   行政执法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</si>
  <si>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</si>
  <si>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</si>
  <si>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</si>
  <si>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</si>
  <si>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</si>
  <si>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</si>
  <si>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</si>
  <si>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</si>
  <si>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</si>
  <si>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</si>
  <si>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</si>
  <si>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</si>
  <si>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</si>
  <si>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</si>
  <si>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氛围营造</t>
  </si>
  <si>
    <t>春节、国庆等重大节日氛围营造</t>
  </si>
  <si>
    <t>成本指标</t>
  </si>
  <si>
    <t>社会成本指标</t>
  </si>
  <si>
    <t>及时组织施工，并完成支付</t>
  </si>
  <si>
    <t>按期按质完成工程</t>
  </si>
  <si>
    <t>节日氛围</t>
  </si>
  <si>
    <t>定性</t>
  </si>
  <si>
    <t xml:space="preserve">  赶山路交通维护工程</t>
  </si>
  <si>
    <t>完成支付赶山路交通工程质保金</t>
  </si>
  <si>
    <t>经济成本指标</t>
  </si>
  <si>
    <t>及时核验工程质量，并完成支付</t>
  </si>
  <si>
    <t>核验工程质量，按时完成支付</t>
  </si>
  <si>
    <t>完成支付</t>
  </si>
  <si>
    <t xml:space="preserve">  南湖天著交通整治工程</t>
  </si>
  <si>
    <t>支付质保金</t>
  </si>
  <si>
    <t xml:space="preserve">  燃气禁炮安全生产</t>
  </si>
  <si>
    <t>保障禁炮、燃气、安全生产</t>
  </si>
  <si>
    <t>对辖区内燃气经营</t>
  </si>
  <si>
    <t>对辖区内燃气经营实施审批、检查、不符合燃气安全行为监督处罚。</t>
  </si>
  <si>
    <t>安全事故</t>
  </si>
  <si>
    <t xml:space="preserve">  行政执法</t>
  </si>
  <si>
    <t>行政执法</t>
  </si>
  <si>
    <t>城市管理行政劝导、处罚工作</t>
  </si>
  <si>
    <t>正常运转</t>
  </si>
  <si>
    <t>部门公开表22</t>
  </si>
  <si>
    <t>单位：部门：115_岳阳市南湖新区城市管理局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</si>
  <si>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</si>
  <si>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</si>
  <si>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</si>
  <si>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</si>
  <si>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</si>
  <si>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</si>
  <si>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</si>
  <si>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</si>
  <si>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</si>
  <si>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</si>
  <si>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1、及时完成12345、市长热线、数字城管的案件处置及回复工作    2、日常城市管理巡查、执法工作 3、对燃气、烟花爆竹等进行常规管理、监督检查工作，防范安全事故。4、对城市道路、下水进口等市政基础设施日常维护管理。5、其它城市管理事项。</t>
  </si>
  <si>
    <t>产出指标</t>
  </si>
  <si>
    <t xml:space="preserve"> 数量指标</t>
  </si>
  <si>
    <t xml:space="preserve"> 质量指标</t>
  </si>
  <si>
    <t>数字城管处置率</t>
  </si>
  <si>
    <t>定量</t>
  </si>
  <si>
    <t xml:space="preserve"> 时效指标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</si>
  <si>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</si>
  <si>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</si>
  <si>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</si>
  <si>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</si>
  <si>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</si>
  <si>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</si>
  <si>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</si>
  <si>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12345热线处置率</t>
  </si>
  <si>
    <t>其他资金绩效目标表</t>
  </si>
  <si>
    <t>单位：</t>
  </si>
  <si>
    <t>单位：万元</t>
  </si>
  <si>
    <t>资金投向</t>
  </si>
  <si>
    <t>年度绩效目标</t>
  </si>
  <si>
    <t>省级支出</t>
  </si>
  <si>
    <t>对市县专项转移支付</t>
  </si>
  <si>
    <t>效益指标</t>
  </si>
  <si>
    <t>数量指标</t>
  </si>
  <si>
    <t>质量指标</t>
  </si>
  <si>
    <t>时效指标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</si>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</sst>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>
  <numFmts count="1">
    <numFmt numFmtId="178" formatCode="#,##0.00_ "/>
  </numFmts>
  <fonts count="25">
    <font>
      <sz val="11"/>
      <color indexed="8"/>
      <name val="宋体"/>
      <charset val="1"/>
      <scheme val="minor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7"/>
      <name val="SimSun"/>
      <charset val="134"/>
    </font>
    <font>
      <sz val="7"/>
      <color indexed="8"/>
      <name val="宋体"/>
      <charset val="134"/>
      <scheme val="minor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86">
    <xf numFmtId="0" fontId="0" fillId="0" borderId="0" xfId="0">
      <alignment vertical="center"/>
    </xf>
    <xf numFmtId="0" fontId="3" fillId="0" borderId="1" xfId="1" applyFont="1" applyFill="1" applyBorder="1" applyAlignment="1" applyProtection="1">
      <alignment vertic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vertical="center"/>
    </xf>
    <xf numFmtId="0" fontId="4" fillId="0" borderId="3" xfId="1" applyFont="1" applyFill="1" applyBorder="1" applyAlignment="1">
      <alignment horizontal="center" vertical="center" wrapText="1"/>
    </xf>
    <xf numFmtId="4" fontId="3" fillId="0" borderId="4" xfId="1" applyNumberFormat="1" applyFont="1" applyFill="1" applyBorder="1" applyAlignment="1" applyProtection="1">
      <alignment horizontal="right" vertical="center"/>
    </xf>
    <xf numFmtId="4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Font="1" applyFill="1" applyBorder="1" applyAlignment="1" applyProtection="1">
      <alignment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 applyProtection="1">
      <alignment horizontal="right" vertic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7" fillId="0" borderId="0" xfId="0" applyFont="1">
      <alignment vertical="center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9" fontId="8" fillId="0" borderId="5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6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vertical="center" wrapText="1"/>
    </xf>
    <xf numFmtId="4" fontId="16" fillId="2" borderId="5" xfId="0" applyNumberFormat="1" applyFont="1" applyFill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7" fillId="0" borderId="0" xfId="0" applyFont="1">
      <alignment vertical="center"/>
    </xf>
    <xf numFmtId="0" fontId="11" fillId="2" borderId="5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8" fontId="11" fillId="0" borderId="5" xfId="0" applyNumberFormat="1" applyFont="1" applyBorder="1" applyAlignment="1">
      <alignment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" fontId="11" fillId="2" borderId="5" xfId="0" applyNumberFormat="1" applyFont="1" applyFill="1" applyBorder="1" applyAlignment="1">
      <alignment vertical="center" wrapText="1"/>
    </xf>
    <xf numFmtId="10" fontId="0" fillId="0" borderId="0" xfId="0" applyNumberFormat="1">
      <alignment vertical="center"/>
    </xf>
    <xf numFmtId="0" fontId="19" fillId="0" borderId="0" xfId="0" applyFont="1">
      <alignment vertical="center"/>
    </xf>
    <xf numFmtId="0" fontId="8" fillId="0" borderId="0" xfId="0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 wrapText="1"/>
    </xf>
    <xf numFmtId="0" fontId="14" fillId="2" borderId="5" xfId="0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vertical="center" wrapText="1"/>
    </xf>
    <xf numFmtId="4" fontId="14" fillId="0" borderId="5" xfId="0" applyNumberFormat="1" applyFont="1" applyBorder="1" applyAlignment="1">
      <alignment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vertical="center" wrapText="1"/>
    </xf>
    <xf numFmtId="4" fontId="18" fillId="2" borderId="5" xfId="0" applyNumberFormat="1" applyFont="1" applyFill="1" applyBorder="1" applyAlignment="1">
      <alignment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2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5" sqref="E5:H5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7" width="9.75" customWidth="1"/>
    <col min="8" max="8" width="23.125" customWidth="1"/>
    <col min="9" max="11" width="9.75" customWidth="1"/>
  </cols>
  <sheetData>
    <row r="1" spans="1:9" ht="64.150000000000006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spans="1:9" ht="20.45" customHeight="1">
      <c r="A2" s="19"/>
      <c r="B2" s="19"/>
      <c r="C2" s="19"/>
      <c r="D2" s="19"/>
      <c r="E2" s="19"/>
      <c r="F2" s="19"/>
      <c r="G2" s="19"/>
      <c r="H2" s="19"/>
      <c r="I2" s="19"/>
    </row>
    <row r="3" spans="1:9" ht="18.75" customHeight="1">
      <c r="A3" s="19"/>
      <c r="B3" s="19"/>
      <c r="C3" s="19"/>
      <c r="D3" s="19"/>
      <c r="E3" s="19"/>
      <c r="F3" s="19"/>
      <c r="G3" s="19"/>
      <c r="H3" s="19"/>
      <c r="I3" s="19"/>
    </row>
    <row r="4" spans="1:9" ht="34.700000000000003" customHeight="1">
      <c r="A4" s="62"/>
      <c r="B4" s="63"/>
      <c r="C4" s="12"/>
      <c r="D4" s="62" t="s">
        <v>1</v>
      </c>
      <c r="E4" s="65" t="s">
        <v>2</v>
      </c>
      <c r="F4" s="65"/>
      <c r="G4" s="65"/>
      <c r="H4" s="65"/>
      <c r="I4" s="12"/>
    </row>
    <row r="5" spans="1:9" ht="47.45" customHeight="1">
      <c r="A5" s="62"/>
      <c r="B5" s="63"/>
      <c r="C5" s="12"/>
      <c r="D5" s="62" t="s">
        <v>3</v>
      </c>
      <c r="E5" s="65" t="s">
        <v>4</v>
      </c>
      <c r="F5" s="65"/>
      <c r="G5" s="65"/>
      <c r="H5" s="65"/>
      <c r="I5" s="12"/>
    </row>
    <row r="6" spans="1:9" ht="14.25" customHeight="1"/>
    <row r="7" spans="1:9" ht="14.25" customHeight="1"/>
    <row r="8" spans="1:9" ht="14.25" customHeight="1">
      <c r="D8" s="12"/>
    </row>
  </sheetData>
  <mergeCells count="3">
    <mergeCell ref="A1:I1"/>
    <mergeCell ref="E4:H4"/>
    <mergeCell ref="E5:H5"/>
  </mergeCells>
  <phoneticPr fontId="24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tabSelected="1" zoomScale="130" zoomScaleNormal="130" workbookViewId="0">
      <selection activeCell="H17" sqref="H17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4.375" customWidth="1"/>
    <col min="6" max="6" width="9" customWidth="1"/>
    <col min="7" max="7" width="8.75" customWidth="1"/>
    <col min="8" max="8" width="13.75" customWidth="1"/>
    <col min="9" max="9" width="10.25" customWidth="1"/>
    <col min="10" max="10" width="9.125" customWidth="1"/>
    <col min="11" max="11" width="10.25" customWidth="1"/>
    <col min="12" max="12" width="9.25" customWidth="1"/>
    <col min="13" max="13" width="9.625" customWidth="1"/>
    <col min="14" max="14" width="9.875" customWidth="1"/>
    <col min="15" max="16" width="9.75" customWidth="1"/>
  </cols>
  <sheetData>
    <row r="1" spans="1:14" ht="14.25" customHeight="1">
      <c r="A1" s="12"/>
      <c r="M1" s="72" t="s">
        <v>305</v>
      </c>
      <c r="N1" s="72"/>
    </row>
    <row r="2" spans="1:14" ht="39.200000000000003" customHeight="1">
      <c r="A2" s="73" t="s">
        <v>14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9.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 t="s">
        <v>31</v>
      </c>
      <c r="N3" s="70"/>
    </row>
    <row r="4" spans="1:14" ht="36.950000000000003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251</v>
      </c>
      <c r="G4" s="71" t="s">
        <v>224</v>
      </c>
      <c r="H4" s="71"/>
      <c r="I4" s="71"/>
      <c r="J4" s="71"/>
      <c r="K4" s="71"/>
      <c r="L4" s="71" t="s">
        <v>228</v>
      </c>
      <c r="M4" s="71"/>
      <c r="N4" s="71"/>
    </row>
    <row r="5" spans="1:14" ht="34.700000000000003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20" t="s">
        <v>135</v>
      </c>
      <c r="H5" s="20" t="s">
        <v>306</v>
      </c>
      <c r="I5" s="20" t="s">
        <v>307</v>
      </c>
      <c r="J5" s="20" t="s">
        <v>308</v>
      </c>
      <c r="K5" s="20" t="s">
        <v>309</v>
      </c>
      <c r="L5" s="20" t="s">
        <v>135</v>
      </c>
      <c r="M5" s="20" t="s">
        <v>252</v>
      </c>
      <c r="N5" s="20" t="s">
        <v>310</v>
      </c>
    </row>
    <row r="6" spans="1:14" ht="19.899999999999999" customHeight="1">
      <c r="A6" s="23"/>
      <c r="B6" s="23"/>
      <c r="C6" s="23"/>
      <c r="D6" s="29" t="s">
        <v>167</v>
      </c>
      <c r="E6" s="29" t="s">
        <v>238</v>
      </c>
      <c r="F6" s="35">
        <f>G6+L6</f>
        <v>100.36</v>
      </c>
      <c r="G6" s="35">
        <f>H6+I6+J6+K6</f>
        <v>100.36</v>
      </c>
      <c r="H6" s="35">
        <f>H7+H8+H9+H10+H11+H12+H13</f>
        <v>72.7</v>
      </c>
      <c r="I6" s="35">
        <f>I7+I8+I9+I10+I11+I12+I13</f>
        <v>20.9</v>
      </c>
      <c r="J6" s="35">
        <f>J7+J8+J9+J10+J11+J12+J13</f>
        <v>6.76</v>
      </c>
      <c r="K6" s="35">
        <f>K7+K8+K9+K10+K11+K12+K13</f>
        <v>0</v>
      </c>
      <c r="L6" s="35"/>
      <c r="M6" s="35"/>
      <c r="N6" s="35"/>
    </row>
    <row r="7" spans="1:14" ht="19.899999999999999" customHeight="1">
      <c r="A7" s="32" t="s">
        <v>169</v>
      </c>
      <c r="B7" s="32" t="s">
        <v>172</v>
      </c>
      <c r="C7" s="32" t="s">
        <v>172</v>
      </c>
      <c r="D7" s="26" t="s">
        <v>239</v>
      </c>
      <c r="E7" s="28" t="s">
        <v>240</v>
      </c>
      <c r="F7" s="35">
        <f t="shared" ref="F7:F13" si="0">G7+L7</f>
        <v>9.01</v>
      </c>
      <c r="G7" s="30">
        <f t="shared" ref="G7:G13" si="1">H7+I7+J7+K7</f>
        <v>9.01</v>
      </c>
      <c r="H7" s="30"/>
      <c r="I7" s="30">
        <v>9.01</v>
      </c>
      <c r="J7" s="30"/>
      <c r="K7" s="30"/>
      <c r="L7" s="27"/>
      <c r="M7" s="30"/>
      <c r="N7" s="30"/>
    </row>
    <row r="8" spans="1:14" ht="19.899999999999999" customHeight="1">
      <c r="A8" s="32" t="s">
        <v>169</v>
      </c>
      <c r="B8" s="32" t="s">
        <v>172</v>
      </c>
      <c r="C8" s="32" t="s">
        <v>177</v>
      </c>
      <c r="D8" s="26" t="s">
        <v>239</v>
      </c>
      <c r="E8" s="28" t="s">
        <v>241</v>
      </c>
      <c r="F8" s="35">
        <f t="shared" si="0"/>
        <v>4.51</v>
      </c>
      <c r="G8" s="30">
        <f t="shared" si="1"/>
        <v>4.51</v>
      </c>
      <c r="H8" s="30"/>
      <c r="I8" s="30">
        <v>4.51</v>
      </c>
      <c r="J8" s="30"/>
      <c r="K8" s="30"/>
      <c r="L8" s="27"/>
      <c r="M8" s="30"/>
      <c r="N8" s="30"/>
    </row>
    <row r="9" spans="1:14" ht="19.899999999999999" customHeight="1">
      <c r="A9" s="32" t="s">
        <v>169</v>
      </c>
      <c r="B9" s="32" t="s">
        <v>180</v>
      </c>
      <c r="C9" s="32" t="s">
        <v>183</v>
      </c>
      <c r="D9" s="26" t="s">
        <v>239</v>
      </c>
      <c r="E9" s="28" t="s">
        <v>242</v>
      </c>
      <c r="F9" s="35">
        <f t="shared" si="0"/>
        <v>0.34</v>
      </c>
      <c r="G9" s="30">
        <f t="shared" si="1"/>
        <v>0.34</v>
      </c>
      <c r="H9" s="30"/>
      <c r="I9" s="30">
        <v>0.34</v>
      </c>
      <c r="J9" s="30"/>
      <c r="K9" s="30"/>
      <c r="L9" s="27"/>
      <c r="M9" s="30"/>
      <c r="N9" s="30"/>
    </row>
    <row r="10" spans="1:14" ht="19.899999999999999" customHeight="1">
      <c r="A10" s="32" t="s">
        <v>186</v>
      </c>
      <c r="B10" s="32" t="s">
        <v>189</v>
      </c>
      <c r="C10" s="32" t="s">
        <v>192</v>
      </c>
      <c r="D10" s="26" t="s">
        <v>239</v>
      </c>
      <c r="E10" s="28" t="s">
        <v>243</v>
      </c>
      <c r="F10" s="35">
        <f t="shared" si="0"/>
        <v>2.25</v>
      </c>
      <c r="G10" s="30">
        <f t="shared" si="1"/>
        <v>2.25</v>
      </c>
      <c r="H10" s="30"/>
      <c r="I10" s="30">
        <v>2.25</v>
      </c>
      <c r="J10" s="30"/>
      <c r="K10" s="30"/>
      <c r="L10" s="27"/>
      <c r="M10" s="30"/>
      <c r="N10" s="30"/>
    </row>
    <row r="11" spans="1:14" ht="19.899999999999999" customHeight="1">
      <c r="A11" s="32" t="s">
        <v>186</v>
      </c>
      <c r="B11" s="32" t="s">
        <v>189</v>
      </c>
      <c r="C11" s="32" t="s">
        <v>195</v>
      </c>
      <c r="D11" s="26" t="s">
        <v>239</v>
      </c>
      <c r="E11" s="28" t="s">
        <v>244</v>
      </c>
      <c r="F11" s="35">
        <f t="shared" si="0"/>
        <v>4.79</v>
      </c>
      <c r="G11" s="30">
        <f t="shared" si="1"/>
        <v>4.79</v>
      </c>
      <c r="H11" s="30"/>
      <c r="I11" s="30">
        <v>4.79</v>
      </c>
      <c r="J11" s="30"/>
      <c r="K11" s="30"/>
      <c r="L11" s="27"/>
      <c r="M11" s="30"/>
      <c r="N11" s="30"/>
    </row>
    <row r="12" spans="1:14" ht="19.899999999999999" customHeight="1">
      <c r="A12" s="32" t="s">
        <v>198</v>
      </c>
      <c r="B12" s="32" t="s">
        <v>201</v>
      </c>
      <c r="C12" s="32" t="s">
        <v>201</v>
      </c>
      <c r="D12" s="26" t="s">
        <v>239</v>
      </c>
      <c r="E12" s="28" t="s">
        <v>245</v>
      </c>
      <c r="F12" s="35">
        <f t="shared" si="0"/>
        <v>72.7</v>
      </c>
      <c r="G12" s="30">
        <f t="shared" si="1"/>
        <v>72.7</v>
      </c>
      <c r="H12" s="30">
        <v>72.7</v>
      </c>
      <c r="I12" s="30"/>
      <c r="J12" s="30"/>
      <c r="K12" s="30"/>
      <c r="L12" s="27"/>
      <c r="M12" s="30"/>
      <c r="N12" s="30"/>
    </row>
    <row r="13" spans="1:14" ht="19.899999999999999" customHeight="1">
      <c r="A13" s="32" t="s">
        <v>213</v>
      </c>
      <c r="B13" s="32" t="s">
        <v>183</v>
      </c>
      <c r="C13" s="32" t="s">
        <v>201</v>
      </c>
      <c r="D13" s="26" t="s">
        <v>239</v>
      </c>
      <c r="E13" s="28" t="s">
        <v>249</v>
      </c>
      <c r="F13" s="35">
        <f t="shared" si="0"/>
        <v>6.76</v>
      </c>
      <c r="G13" s="30">
        <f t="shared" si="1"/>
        <v>6.76</v>
      </c>
      <c r="H13" s="30"/>
      <c r="I13" s="30"/>
      <c r="J13" s="30">
        <v>6.76</v>
      </c>
      <c r="K13" s="30"/>
      <c r="L13" s="27"/>
      <c r="M13" s="30"/>
      <c r="N13" s="3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13"/>
  <sheetViews>
    <sheetView zoomScale="120" zoomScaleNormal="120" workbookViewId="0">
      <selection activeCell="F17" sqref="F17"/>
    </sheetView>
  </sheetViews>
  <sheetFormatPr defaultColWidth="10" defaultRowHeight="13.5"/>
  <cols>
    <col min="1" max="1" width="4.125" customWidth="1"/>
    <col min="2" max="2" width="4.25" customWidth="1"/>
    <col min="3" max="3" width="4.875" customWidth="1"/>
    <col min="4" max="4" width="8" customWidth="1"/>
    <col min="5" max="5" width="20.125" customWidth="1"/>
    <col min="6" max="6" width="7" customWidth="1"/>
    <col min="7" max="7" width="7.75" customWidth="1"/>
    <col min="8" max="11" width="5.125" customWidth="1"/>
    <col min="12" max="12" width="7.75" customWidth="1"/>
    <col min="13" max="18" width="5.875" customWidth="1"/>
    <col min="19" max="20" width="7.75" customWidth="1"/>
    <col min="21" max="22" width="5.5" customWidth="1"/>
    <col min="23" max="24" width="9.75" customWidth="1"/>
  </cols>
  <sheetData>
    <row r="1" spans="1:22" ht="14.25" customHeight="1">
      <c r="A1" s="12"/>
      <c r="U1" s="72" t="s">
        <v>311</v>
      </c>
      <c r="V1" s="72"/>
    </row>
    <row r="2" spans="1:22" ht="43.7" customHeight="1">
      <c r="A2" s="67" t="s">
        <v>15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</row>
    <row r="3" spans="1:22" ht="21.2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70" t="s">
        <v>31</v>
      </c>
      <c r="V3" s="70"/>
    </row>
    <row r="4" spans="1:22" ht="23.45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251</v>
      </c>
      <c r="G4" s="71" t="s">
        <v>312</v>
      </c>
      <c r="H4" s="71"/>
      <c r="I4" s="71"/>
      <c r="J4" s="71"/>
      <c r="K4" s="71"/>
      <c r="L4" s="71" t="s">
        <v>313</v>
      </c>
      <c r="M4" s="71"/>
      <c r="N4" s="71"/>
      <c r="O4" s="71"/>
      <c r="P4" s="71"/>
      <c r="Q4" s="71"/>
      <c r="R4" s="71" t="s">
        <v>308</v>
      </c>
      <c r="S4" s="71" t="s">
        <v>314</v>
      </c>
      <c r="T4" s="71"/>
      <c r="U4" s="71"/>
      <c r="V4" s="71"/>
    </row>
    <row r="5" spans="1:22" ht="48.95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20" t="s">
        <v>135</v>
      </c>
      <c r="H5" s="20" t="s">
        <v>315</v>
      </c>
      <c r="I5" s="20" t="s">
        <v>316</v>
      </c>
      <c r="J5" s="20" t="s">
        <v>317</v>
      </c>
      <c r="K5" s="20" t="s">
        <v>318</v>
      </c>
      <c r="L5" s="20" t="s">
        <v>135</v>
      </c>
      <c r="M5" s="20" t="s">
        <v>319</v>
      </c>
      <c r="N5" s="20" t="s">
        <v>320</v>
      </c>
      <c r="O5" s="20" t="s">
        <v>321</v>
      </c>
      <c r="P5" s="20" t="s">
        <v>322</v>
      </c>
      <c r="Q5" s="20" t="s">
        <v>323</v>
      </c>
      <c r="R5" s="71"/>
      <c r="S5" s="20" t="s">
        <v>135</v>
      </c>
      <c r="T5" s="20" t="s">
        <v>324</v>
      </c>
      <c r="U5" s="20" t="s">
        <v>325</v>
      </c>
      <c r="V5" s="20" t="s">
        <v>309</v>
      </c>
    </row>
    <row r="6" spans="1:22" ht="19.899999999999999" customHeight="1">
      <c r="A6" s="23"/>
      <c r="B6" s="23"/>
      <c r="C6" s="23"/>
      <c r="D6" s="29" t="s">
        <v>167</v>
      </c>
      <c r="E6" s="29" t="s">
        <v>238</v>
      </c>
      <c r="F6" s="22">
        <f>G6+L6+R6+S6</f>
        <v>100.36</v>
      </c>
      <c r="G6" s="22">
        <f>H6+I6+J6+K6</f>
        <v>58.3</v>
      </c>
      <c r="H6" s="22">
        <f>H7+H8+H9+H10+H11+H12+H13</f>
        <v>25.35</v>
      </c>
      <c r="I6" s="22">
        <f>I7+I8+I9+I10+I11+I12+I13</f>
        <v>19.23</v>
      </c>
      <c r="J6" s="22">
        <f>J7+J8+J9+J10+J11+J12+J13</f>
        <v>13.72</v>
      </c>
      <c r="K6" s="22">
        <f>K7+K8+K9+K10+K11+K12+K13</f>
        <v>0</v>
      </c>
      <c r="L6" s="22">
        <f>M6+N6+O6+P6+Q6</f>
        <v>20.9</v>
      </c>
      <c r="M6" s="22">
        <f t="shared" ref="M6:R6" si="0">M7+M8+M9+M10+M11+M12+M13</f>
        <v>9.01</v>
      </c>
      <c r="N6" s="22">
        <f t="shared" si="0"/>
        <v>4.51</v>
      </c>
      <c r="O6" s="22">
        <f t="shared" si="0"/>
        <v>4.79</v>
      </c>
      <c r="P6" s="22">
        <f t="shared" si="0"/>
        <v>2.25</v>
      </c>
      <c r="Q6" s="22">
        <f t="shared" si="0"/>
        <v>0.34</v>
      </c>
      <c r="R6" s="22">
        <f t="shared" si="0"/>
        <v>6.76</v>
      </c>
      <c r="S6" s="22">
        <f>T6+U6+V6</f>
        <v>14.4</v>
      </c>
      <c r="T6" s="22">
        <f>T7+T8+T9+T10+T11+T12+T13</f>
        <v>14.4</v>
      </c>
      <c r="U6" s="22"/>
      <c r="V6" s="22"/>
    </row>
    <row r="7" spans="1:22" ht="19.899999999999999" customHeight="1">
      <c r="A7" s="32" t="s">
        <v>169</v>
      </c>
      <c r="B7" s="32" t="s">
        <v>172</v>
      </c>
      <c r="C7" s="32" t="s">
        <v>172</v>
      </c>
      <c r="D7" s="26" t="s">
        <v>239</v>
      </c>
      <c r="E7" s="28" t="s">
        <v>240</v>
      </c>
      <c r="F7" s="22">
        <f t="shared" ref="F7:F13" si="1">G7+L7+R7+S7</f>
        <v>9.01</v>
      </c>
      <c r="G7" s="22">
        <f t="shared" ref="G7:G13" si="2">H7+I7+J7+K7</f>
        <v>0</v>
      </c>
      <c r="H7" s="30"/>
      <c r="I7" s="30"/>
      <c r="J7" s="30"/>
      <c r="K7" s="30"/>
      <c r="L7" s="22">
        <f t="shared" ref="L7:L13" si="3">M7+N7+O7+P7+Q7</f>
        <v>9.01</v>
      </c>
      <c r="M7" s="30">
        <v>9.01</v>
      </c>
      <c r="N7" s="30"/>
      <c r="O7" s="30"/>
      <c r="P7" s="30"/>
      <c r="Q7" s="30"/>
      <c r="R7" s="30"/>
      <c r="S7" s="22">
        <f t="shared" ref="S7:S13" si="4">T7+U7+V7</f>
        <v>0</v>
      </c>
      <c r="T7" s="30"/>
      <c r="U7" s="30"/>
      <c r="V7" s="30"/>
    </row>
    <row r="8" spans="1:22" ht="19.899999999999999" customHeight="1">
      <c r="A8" s="32" t="s">
        <v>169</v>
      </c>
      <c r="B8" s="32" t="s">
        <v>172</v>
      </c>
      <c r="C8" s="32" t="s">
        <v>177</v>
      </c>
      <c r="D8" s="26" t="s">
        <v>239</v>
      </c>
      <c r="E8" s="28" t="s">
        <v>241</v>
      </c>
      <c r="F8" s="22">
        <f t="shared" si="1"/>
        <v>4.51</v>
      </c>
      <c r="G8" s="22">
        <f t="shared" si="2"/>
        <v>0</v>
      </c>
      <c r="H8" s="30"/>
      <c r="I8" s="30"/>
      <c r="J8" s="30"/>
      <c r="K8" s="30"/>
      <c r="L8" s="22">
        <f t="shared" si="3"/>
        <v>4.51</v>
      </c>
      <c r="M8" s="30"/>
      <c r="N8" s="30">
        <v>4.51</v>
      </c>
      <c r="O8" s="30"/>
      <c r="P8" s="30"/>
      <c r="Q8" s="30"/>
      <c r="R8" s="30"/>
      <c r="S8" s="22">
        <f t="shared" si="4"/>
        <v>0</v>
      </c>
      <c r="T8" s="30"/>
      <c r="U8" s="30"/>
      <c r="V8" s="30"/>
    </row>
    <row r="9" spans="1:22" ht="19.899999999999999" customHeight="1">
      <c r="A9" s="32" t="s">
        <v>169</v>
      </c>
      <c r="B9" s="32" t="s">
        <v>180</v>
      </c>
      <c r="C9" s="32" t="s">
        <v>183</v>
      </c>
      <c r="D9" s="26" t="s">
        <v>239</v>
      </c>
      <c r="E9" s="28" t="s">
        <v>242</v>
      </c>
      <c r="F9" s="22">
        <f t="shared" si="1"/>
        <v>0.34</v>
      </c>
      <c r="G9" s="22">
        <f t="shared" si="2"/>
        <v>0</v>
      </c>
      <c r="H9" s="30"/>
      <c r="I9" s="30"/>
      <c r="J9" s="30"/>
      <c r="K9" s="30"/>
      <c r="L9" s="22">
        <f t="shared" si="3"/>
        <v>0.34</v>
      </c>
      <c r="M9" s="30"/>
      <c r="N9" s="30"/>
      <c r="O9" s="30"/>
      <c r="P9" s="30"/>
      <c r="Q9" s="30">
        <v>0.34</v>
      </c>
      <c r="R9" s="30"/>
      <c r="S9" s="22">
        <f t="shared" si="4"/>
        <v>0</v>
      </c>
      <c r="T9" s="30"/>
      <c r="U9" s="30"/>
      <c r="V9" s="30"/>
    </row>
    <row r="10" spans="1:22" ht="19.899999999999999" customHeight="1">
      <c r="A10" s="32" t="s">
        <v>186</v>
      </c>
      <c r="B10" s="32" t="s">
        <v>189</v>
      </c>
      <c r="C10" s="32" t="s">
        <v>192</v>
      </c>
      <c r="D10" s="26" t="s">
        <v>239</v>
      </c>
      <c r="E10" s="28" t="s">
        <v>243</v>
      </c>
      <c r="F10" s="22">
        <f t="shared" si="1"/>
        <v>2.25</v>
      </c>
      <c r="G10" s="22">
        <f t="shared" si="2"/>
        <v>0</v>
      </c>
      <c r="H10" s="30"/>
      <c r="I10" s="30"/>
      <c r="J10" s="30"/>
      <c r="K10" s="30"/>
      <c r="L10" s="22">
        <f t="shared" si="3"/>
        <v>2.25</v>
      </c>
      <c r="M10" s="30"/>
      <c r="N10" s="30"/>
      <c r="O10" s="30"/>
      <c r="P10" s="30">
        <v>2.25</v>
      </c>
      <c r="Q10" s="30"/>
      <c r="R10" s="30"/>
      <c r="S10" s="22">
        <f t="shared" si="4"/>
        <v>0</v>
      </c>
      <c r="T10" s="30"/>
      <c r="U10" s="30"/>
      <c r="V10" s="30"/>
    </row>
    <row r="11" spans="1:22" ht="19.899999999999999" customHeight="1">
      <c r="A11" s="32" t="s">
        <v>186</v>
      </c>
      <c r="B11" s="32" t="s">
        <v>189</v>
      </c>
      <c r="C11" s="32" t="s">
        <v>195</v>
      </c>
      <c r="D11" s="26" t="s">
        <v>239</v>
      </c>
      <c r="E11" s="28" t="s">
        <v>244</v>
      </c>
      <c r="F11" s="22">
        <f t="shared" si="1"/>
        <v>4.79</v>
      </c>
      <c r="G11" s="22">
        <f t="shared" si="2"/>
        <v>0</v>
      </c>
      <c r="H11" s="30"/>
      <c r="I11" s="30"/>
      <c r="J11" s="30"/>
      <c r="K11" s="30"/>
      <c r="L11" s="22">
        <f t="shared" si="3"/>
        <v>4.79</v>
      </c>
      <c r="M11" s="30"/>
      <c r="N11" s="30"/>
      <c r="O11" s="30">
        <v>4.79</v>
      </c>
      <c r="P11" s="30"/>
      <c r="Q11" s="30"/>
      <c r="R11" s="30"/>
      <c r="S11" s="22">
        <f t="shared" si="4"/>
        <v>0</v>
      </c>
      <c r="T11" s="30"/>
      <c r="U11" s="30"/>
      <c r="V11" s="30"/>
    </row>
    <row r="12" spans="1:22" ht="19.899999999999999" customHeight="1">
      <c r="A12" s="32" t="s">
        <v>198</v>
      </c>
      <c r="B12" s="32" t="s">
        <v>201</v>
      </c>
      <c r="C12" s="32" t="s">
        <v>201</v>
      </c>
      <c r="D12" s="26" t="s">
        <v>239</v>
      </c>
      <c r="E12" s="28" t="s">
        <v>245</v>
      </c>
      <c r="F12" s="22">
        <f t="shared" si="1"/>
        <v>72.7</v>
      </c>
      <c r="G12" s="22">
        <f t="shared" si="2"/>
        <v>58.3</v>
      </c>
      <c r="H12" s="30">
        <v>25.35</v>
      </c>
      <c r="I12" s="30">
        <v>19.23</v>
      </c>
      <c r="J12" s="30">
        <v>13.72</v>
      </c>
      <c r="K12" s="30"/>
      <c r="L12" s="22">
        <f t="shared" si="3"/>
        <v>0</v>
      </c>
      <c r="M12" s="30"/>
      <c r="N12" s="30"/>
      <c r="O12" s="30"/>
      <c r="P12" s="30"/>
      <c r="Q12" s="30"/>
      <c r="R12" s="30"/>
      <c r="S12" s="22">
        <f t="shared" si="4"/>
        <v>14.4</v>
      </c>
      <c r="T12" s="30">
        <v>14.4</v>
      </c>
      <c r="U12" s="30"/>
      <c r="V12" s="30"/>
    </row>
    <row r="13" spans="1:22" ht="19.899999999999999" customHeight="1">
      <c r="A13" s="32" t="s">
        <v>213</v>
      </c>
      <c r="B13" s="32" t="s">
        <v>183</v>
      </c>
      <c r="C13" s="32" t="s">
        <v>201</v>
      </c>
      <c r="D13" s="26" t="s">
        <v>239</v>
      </c>
      <c r="E13" s="28" t="s">
        <v>249</v>
      </c>
      <c r="F13" s="22">
        <f t="shared" si="1"/>
        <v>6.76</v>
      </c>
      <c r="G13" s="22">
        <f t="shared" si="2"/>
        <v>0</v>
      </c>
      <c r="H13" s="30"/>
      <c r="I13" s="30"/>
      <c r="J13" s="30"/>
      <c r="K13" s="30"/>
      <c r="L13" s="22">
        <f t="shared" si="3"/>
        <v>0</v>
      </c>
      <c r="M13" s="30"/>
      <c r="N13" s="30"/>
      <c r="O13" s="30"/>
      <c r="P13" s="30"/>
      <c r="Q13" s="30"/>
      <c r="R13" s="30">
        <v>6.76</v>
      </c>
      <c r="S13" s="22">
        <f t="shared" si="4"/>
        <v>0</v>
      </c>
      <c r="T13" s="30"/>
      <c r="U13" s="30"/>
      <c r="V13" s="3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9"/>
  <sheetViews>
    <sheetView workbookViewId="0"/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ht="14.25" customHeight="1">
      <c r="A1" s="12"/>
      <c r="K1" s="25" t="s">
        <v>326</v>
      </c>
    </row>
    <row r="2" spans="1:11" ht="40.700000000000003" customHeight="1">
      <c r="A2" s="73" t="s">
        <v>16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15.7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70" t="s">
        <v>31</v>
      </c>
      <c r="K3" s="70"/>
    </row>
    <row r="4" spans="1:11" ht="20.45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327</v>
      </c>
      <c r="G4" s="71" t="s">
        <v>328</v>
      </c>
      <c r="H4" s="71" t="s">
        <v>329</v>
      </c>
      <c r="I4" s="71" t="s">
        <v>330</v>
      </c>
      <c r="J4" s="71" t="s">
        <v>331</v>
      </c>
      <c r="K4" s="71" t="s">
        <v>332</v>
      </c>
    </row>
    <row r="5" spans="1:11" ht="20.45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71"/>
      <c r="H5" s="71"/>
      <c r="I5" s="71"/>
      <c r="J5" s="71"/>
      <c r="K5" s="71"/>
    </row>
    <row r="6" spans="1:11" ht="19.899999999999999" customHeight="1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</row>
    <row r="7" spans="1:11" ht="19.899999999999999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</row>
    <row r="8" spans="1:11" ht="19.899999999999999" customHeight="1">
      <c r="A8" s="23"/>
      <c r="B8" s="23"/>
      <c r="C8" s="23"/>
      <c r="D8" s="29"/>
      <c r="E8" s="29"/>
      <c r="F8" s="22"/>
      <c r="G8" s="22"/>
      <c r="H8" s="22"/>
      <c r="I8" s="22"/>
      <c r="J8" s="22"/>
      <c r="K8" s="22"/>
    </row>
    <row r="9" spans="1:11" ht="19.899999999999999" customHeight="1">
      <c r="A9" s="32"/>
      <c r="B9" s="32"/>
      <c r="C9" s="32"/>
      <c r="D9" s="26"/>
      <c r="E9" s="28"/>
      <c r="F9" s="27"/>
      <c r="G9" s="30"/>
      <c r="H9" s="30"/>
      <c r="I9" s="30"/>
      <c r="J9" s="30"/>
      <c r="K9" s="3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9"/>
  <sheetViews>
    <sheetView workbookViewId="0"/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spans="1:18" ht="14.25" customHeight="1">
      <c r="A1" s="12"/>
      <c r="Q1" s="72" t="s">
        <v>333</v>
      </c>
      <c r="R1" s="72"/>
    </row>
    <row r="2" spans="1:18" ht="35.450000000000003" customHeight="1">
      <c r="A2" s="73" t="s">
        <v>17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</row>
    <row r="3" spans="1:18" ht="21.2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31</v>
      </c>
      <c r="R3" s="70"/>
    </row>
    <row r="4" spans="1:18" ht="21.2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327</v>
      </c>
      <c r="G4" s="71" t="s">
        <v>334</v>
      </c>
      <c r="H4" s="71" t="s">
        <v>335</v>
      </c>
      <c r="I4" s="71" t="s">
        <v>336</v>
      </c>
      <c r="J4" s="71" t="s">
        <v>337</v>
      </c>
      <c r="K4" s="71" t="s">
        <v>338</v>
      </c>
      <c r="L4" s="71" t="s">
        <v>339</v>
      </c>
      <c r="M4" s="71" t="s">
        <v>340</v>
      </c>
      <c r="N4" s="71" t="s">
        <v>329</v>
      </c>
      <c r="O4" s="71" t="s">
        <v>341</v>
      </c>
      <c r="P4" s="71" t="s">
        <v>342</v>
      </c>
      <c r="Q4" s="71" t="s">
        <v>330</v>
      </c>
      <c r="R4" s="71" t="s">
        <v>332</v>
      </c>
    </row>
    <row r="5" spans="1:18" ht="18.75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spans="1:18" ht="19.899999999999999" customHeight="1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18" ht="19.899999999999999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19.899999999999999" customHeight="1">
      <c r="A8" s="23"/>
      <c r="B8" s="23"/>
      <c r="C8" s="23"/>
      <c r="D8" s="29"/>
      <c r="E8" s="2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9.899999999999999" customHeight="1">
      <c r="A9" s="32"/>
      <c r="B9" s="32"/>
      <c r="C9" s="32"/>
      <c r="D9" s="26"/>
      <c r="E9" s="28"/>
      <c r="F9" s="27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7"/>
  <sheetViews>
    <sheetView zoomScale="120" zoomScaleNormal="120" workbookViewId="0">
      <selection activeCell="V2" sqref="V2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7.625" customWidth="1"/>
    <col min="7" max="7" width="6.375" customWidth="1"/>
    <col min="8" max="20" width="6.625" customWidth="1"/>
    <col min="21" max="22" width="9.75" customWidth="1"/>
  </cols>
  <sheetData>
    <row r="1" spans="1:20" ht="14.25" customHeight="1">
      <c r="A1" s="12"/>
      <c r="S1" s="72" t="s">
        <v>343</v>
      </c>
      <c r="T1" s="72"/>
    </row>
    <row r="2" spans="1:20" ht="31.7" customHeight="1">
      <c r="A2" s="73" t="s">
        <v>18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21.2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31</v>
      </c>
      <c r="T3" s="70"/>
    </row>
    <row r="4" spans="1:20" ht="24.95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327</v>
      </c>
      <c r="G4" s="71" t="s">
        <v>225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228</v>
      </c>
      <c r="S4" s="71"/>
      <c r="T4" s="71"/>
    </row>
    <row r="5" spans="1:20" ht="31.7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20" t="s">
        <v>135</v>
      </c>
      <c r="H5" s="20" t="s">
        <v>344</v>
      </c>
      <c r="I5" s="20" t="s">
        <v>345</v>
      </c>
      <c r="J5" s="20" t="s">
        <v>346</v>
      </c>
      <c r="K5" s="20" t="s">
        <v>347</v>
      </c>
      <c r="L5" s="20" t="s">
        <v>348</v>
      </c>
      <c r="M5" s="20" t="s">
        <v>349</v>
      </c>
      <c r="N5" s="20" t="s">
        <v>350</v>
      </c>
      <c r="O5" s="20" t="s">
        <v>351</v>
      </c>
      <c r="P5" s="20" t="s">
        <v>352</v>
      </c>
      <c r="Q5" s="20" t="s">
        <v>353</v>
      </c>
      <c r="R5" s="20" t="s">
        <v>135</v>
      </c>
      <c r="S5" s="20" t="s">
        <v>276</v>
      </c>
      <c r="T5" s="20" t="s">
        <v>310</v>
      </c>
    </row>
    <row r="6" spans="1:20" ht="29.1" customHeight="1">
      <c r="A6" s="23"/>
      <c r="B6" s="23"/>
      <c r="C6" s="23"/>
      <c r="D6" s="29" t="s">
        <v>167</v>
      </c>
      <c r="E6" s="29" t="s">
        <v>238</v>
      </c>
      <c r="F6" s="35">
        <f>G6+R6</f>
        <v>23.4</v>
      </c>
      <c r="G6" s="35">
        <f>H6+I6+J6+K6+L6+M6+N6+O6+P6+Q6</f>
        <v>23.4</v>
      </c>
      <c r="H6" s="35">
        <f>H7</f>
        <v>5.0999999999999996</v>
      </c>
      <c r="I6" s="35">
        <f t="shared" ref="I6:Q6" si="0">I7</f>
        <v>0</v>
      </c>
      <c r="J6" s="35">
        <f t="shared" si="0"/>
        <v>0</v>
      </c>
      <c r="K6" s="35">
        <f t="shared" si="0"/>
        <v>0.5</v>
      </c>
      <c r="L6" s="35">
        <f t="shared" si="0"/>
        <v>1.5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1</v>
      </c>
      <c r="Q6" s="35">
        <f t="shared" si="0"/>
        <v>15.3</v>
      </c>
      <c r="R6" s="35"/>
      <c r="S6" s="35"/>
      <c r="T6" s="35"/>
    </row>
    <row r="7" spans="1:20" ht="29.1" customHeight="1">
      <c r="A7" s="32" t="s">
        <v>198</v>
      </c>
      <c r="B7" s="32" t="s">
        <v>201</v>
      </c>
      <c r="C7" s="32" t="s">
        <v>183</v>
      </c>
      <c r="D7" s="26" t="s">
        <v>239</v>
      </c>
      <c r="E7" s="28" t="s">
        <v>246</v>
      </c>
      <c r="F7" s="35">
        <f t="shared" ref="F7" si="1">G7+R7</f>
        <v>23.4</v>
      </c>
      <c r="G7" s="35">
        <f>H7+I7+J7+K7+L7+M7+N7+O7+P7+Q7</f>
        <v>23.4</v>
      </c>
      <c r="H7" s="30">
        <v>5.0999999999999996</v>
      </c>
      <c r="I7" s="30"/>
      <c r="J7" s="30"/>
      <c r="K7" s="30">
        <v>0.5</v>
      </c>
      <c r="L7" s="30">
        <v>1.5</v>
      </c>
      <c r="M7" s="30"/>
      <c r="N7" s="30"/>
      <c r="O7" s="30"/>
      <c r="P7" s="30">
        <v>1</v>
      </c>
      <c r="Q7" s="30">
        <v>15.3</v>
      </c>
      <c r="R7" s="30"/>
      <c r="S7" s="30"/>
      <c r="T7" s="3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G7"/>
  <sheetViews>
    <sheetView zoomScale="120" zoomScaleNormal="120" workbookViewId="0">
      <selection activeCell="Q18" sqref="Q18"/>
    </sheetView>
  </sheetViews>
  <sheetFormatPr defaultColWidth="10" defaultRowHeight="13.5"/>
  <cols>
    <col min="1" max="3" width="4" customWidth="1"/>
    <col min="4" max="4" width="6.375" customWidth="1"/>
    <col min="5" max="5" width="13.625" customWidth="1"/>
    <col min="6" max="6" width="6.5" customWidth="1"/>
    <col min="7" max="32" width="4" customWidth="1"/>
    <col min="33" max="33" width="5.5" customWidth="1"/>
    <col min="34" max="35" width="9.75" customWidth="1"/>
  </cols>
  <sheetData>
    <row r="1" spans="1:33" ht="12" customHeight="1">
      <c r="A1" s="12"/>
      <c r="F1" s="12"/>
      <c r="AF1" s="72" t="s">
        <v>354</v>
      </c>
      <c r="AG1" s="72"/>
    </row>
    <row r="2" spans="1:33" ht="38.450000000000003" customHeight="1">
      <c r="A2" s="73" t="s">
        <v>19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</row>
    <row r="3" spans="1:33" ht="35.1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70" t="s">
        <v>31</v>
      </c>
      <c r="AG3" s="70"/>
    </row>
    <row r="4" spans="1:33" ht="42.95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355</v>
      </c>
      <c r="G4" s="71" t="s">
        <v>356</v>
      </c>
      <c r="H4" s="71" t="s">
        <v>357</v>
      </c>
      <c r="I4" s="71" t="s">
        <v>358</v>
      </c>
      <c r="J4" s="71" t="s">
        <v>359</v>
      </c>
      <c r="K4" s="71" t="s">
        <v>360</v>
      </c>
      <c r="L4" s="71" t="s">
        <v>361</v>
      </c>
      <c r="M4" s="71" t="s">
        <v>362</v>
      </c>
      <c r="N4" s="71" t="s">
        <v>363</v>
      </c>
      <c r="O4" s="71" t="s">
        <v>364</v>
      </c>
      <c r="P4" s="71" t="s">
        <v>365</v>
      </c>
      <c r="Q4" s="71" t="s">
        <v>350</v>
      </c>
      <c r="R4" s="71" t="s">
        <v>352</v>
      </c>
      <c r="S4" s="71" t="s">
        <v>366</v>
      </c>
      <c r="T4" s="71" t="s">
        <v>345</v>
      </c>
      <c r="U4" s="71" t="s">
        <v>346</v>
      </c>
      <c r="V4" s="71" t="s">
        <v>349</v>
      </c>
      <c r="W4" s="71" t="s">
        <v>367</v>
      </c>
      <c r="X4" s="71" t="s">
        <v>368</v>
      </c>
      <c r="Y4" s="71" t="s">
        <v>369</v>
      </c>
      <c r="Z4" s="71" t="s">
        <v>370</v>
      </c>
      <c r="AA4" s="71" t="s">
        <v>348</v>
      </c>
      <c r="AB4" s="71" t="s">
        <v>371</v>
      </c>
      <c r="AC4" s="71" t="s">
        <v>372</v>
      </c>
      <c r="AD4" s="71" t="s">
        <v>351</v>
      </c>
      <c r="AE4" s="71" t="s">
        <v>373</v>
      </c>
      <c r="AF4" s="71" t="s">
        <v>374</v>
      </c>
      <c r="AG4" s="71" t="s">
        <v>353</v>
      </c>
    </row>
    <row r="5" spans="1:33" ht="42.95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</row>
    <row r="6" spans="1:33" ht="33" customHeight="1">
      <c r="A6" s="23"/>
      <c r="B6" s="23"/>
      <c r="C6" s="23"/>
      <c r="D6" s="29" t="s">
        <v>167</v>
      </c>
      <c r="E6" s="29" t="s">
        <v>238</v>
      </c>
      <c r="F6" s="35">
        <f>SUM(G6:AG6)</f>
        <v>23.4</v>
      </c>
      <c r="G6" s="35">
        <f>G7</f>
        <v>1.3</v>
      </c>
      <c r="H6" s="35">
        <f t="shared" ref="H6:AG6" si="0">H7</f>
        <v>1.5</v>
      </c>
      <c r="I6" s="35">
        <f t="shared" si="0"/>
        <v>0</v>
      </c>
      <c r="J6" s="35">
        <f t="shared" si="0"/>
        <v>0</v>
      </c>
      <c r="K6" s="35">
        <f t="shared" si="0"/>
        <v>0.5</v>
      </c>
      <c r="L6" s="35">
        <f t="shared" si="0"/>
        <v>0.5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0.3</v>
      </c>
      <c r="Q6" s="35">
        <f t="shared" si="0"/>
        <v>0</v>
      </c>
      <c r="R6" s="35">
        <f t="shared" si="0"/>
        <v>1</v>
      </c>
      <c r="S6" s="35">
        <f t="shared" si="0"/>
        <v>1</v>
      </c>
      <c r="T6" s="35">
        <f t="shared" si="0"/>
        <v>0</v>
      </c>
      <c r="U6" s="35">
        <f t="shared" si="0"/>
        <v>0</v>
      </c>
      <c r="V6" s="35">
        <f t="shared" si="0"/>
        <v>0</v>
      </c>
      <c r="W6" s="35">
        <f t="shared" si="0"/>
        <v>0</v>
      </c>
      <c r="X6" s="35">
        <f t="shared" si="0"/>
        <v>0.5</v>
      </c>
      <c r="Y6" s="35">
        <f t="shared" si="0"/>
        <v>0</v>
      </c>
      <c r="Z6" s="35">
        <f t="shared" si="0"/>
        <v>0.5</v>
      </c>
      <c r="AA6" s="35">
        <f t="shared" si="0"/>
        <v>1</v>
      </c>
      <c r="AB6" s="35">
        <f t="shared" si="0"/>
        <v>0</v>
      </c>
      <c r="AC6" s="35">
        <f t="shared" si="0"/>
        <v>0</v>
      </c>
      <c r="AD6" s="35">
        <f t="shared" si="0"/>
        <v>0</v>
      </c>
      <c r="AE6" s="35">
        <f t="shared" si="0"/>
        <v>0</v>
      </c>
      <c r="AF6" s="35">
        <f t="shared" si="0"/>
        <v>0</v>
      </c>
      <c r="AG6" s="35">
        <f t="shared" si="0"/>
        <v>15.3</v>
      </c>
    </row>
    <row r="7" spans="1:33" ht="26.1" customHeight="1">
      <c r="A7" s="32" t="s">
        <v>198</v>
      </c>
      <c r="B7" s="32" t="s">
        <v>201</v>
      </c>
      <c r="C7" s="32" t="s">
        <v>183</v>
      </c>
      <c r="D7" s="26" t="s">
        <v>239</v>
      </c>
      <c r="E7" s="28" t="s">
        <v>246</v>
      </c>
      <c r="F7" s="35">
        <f>SUM(G7:AG7)</f>
        <v>23.4</v>
      </c>
      <c r="G7" s="30">
        <v>1.3</v>
      </c>
      <c r="H7" s="30">
        <v>1.5</v>
      </c>
      <c r="I7" s="30"/>
      <c r="J7" s="30"/>
      <c r="K7" s="30">
        <v>0.5</v>
      </c>
      <c r="L7" s="30">
        <v>0.5</v>
      </c>
      <c r="M7" s="30"/>
      <c r="N7" s="30"/>
      <c r="O7" s="30"/>
      <c r="P7" s="30">
        <v>0.3</v>
      </c>
      <c r="Q7" s="30"/>
      <c r="R7" s="30">
        <v>1</v>
      </c>
      <c r="S7" s="30">
        <v>1</v>
      </c>
      <c r="T7" s="30"/>
      <c r="U7" s="30"/>
      <c r="V7" s="30"/>
      <c r="W7" s="30"/>
      <c r="X7" s="30">
        <v>0.5</v>
      </c>
      <c r="Y7" s="30"/>
      <c r="Z7" s="30">
        <v>0.5</v>
      </c>
      <c r="AA7" s="30">
        <v>1</v>
      </c>
      <c r="AB7" s="30"/>
      <c r="AC7" s="30"/>
      <c r="AD7" s="30"/>
      <c r="AE7" s="30"/>
      <c r="AF7" s="30"/>
      <c r="AG7" s="30">
        <v>15.3</v>
      </c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scale="9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0" sqref="B10"/>
    </sheetView>
  </sheetViews>
  <sheetFormatPr defaultColWidth="10" defaultRowHeight="13.5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spans="1:8" ht="14.25" customHeight="1">
      <c r="A1" s="12"/>
      <c r="G1" s="72" t="s">
        <v>375</v>
      </c>
      <c r="H1" s="72"/>
    </row>
    <row r="2" spans="1:8" ht="29.45" customHeight="1">
      <c r="A2" s="73" t="s">
        <v>20</v>
      </c>
      <c r="B2" s="73"/>
      <c r="C2" s="73"/>
      <c r="D2" s="73"/>
      <c r="E2" s="73"/>
      <c r="F2" s="73"/>
      <c r="G2" s="73"/>
      <c r="H2" s="73"/>
    </row>
    <row r="3" spans="1:8" ht="21.2" customHeight="1">
      <c r="A3" s="69" t="s">
        <v>30</v>
      </c>
      <c r="B3" s="69"/>
      <c r="C3" s="69"/>
      <c r="D3" s="69"/>
      <c r="E3" s="69"/>
      <c r="F3" s="69"/>
      <c r="G3" s="69"/>
      <c r="H3" s="18" t="s">
        <v>31</v>
      </c>
    </row>
    <row r="4" spans="1:8" ht="20.45" customHeight="1">
      <c r="A4" s="71" t="s">
        <v>376</v>
      </c>
      <c r="B4" s="71" t="s">
        <v>377</v>
      </c>
      <c r="C4" s="71" t="s">
        <v>378</v>
      </c>
      <c r="D4" s="71" t="s">
        <v>379</v>
      </c>
      <c r="E4" s="71" t="s">
        <v>380</v>
      </c>
      <c r="F4" s="71"/>
      <c r="G4" s="71"/>
      <c r="H4" s="71" t="s">
        <v>381</v>
      </c>
    </row>
    <row r="5" spans="1:8" ht="22.7" customHeight="1">
      <c r="A5" s="71"/>
      <c r="B5" s="71"/>
      <c r="C5" s="71"/>
      <c r="D5" s="71"/>
      <c r="E5" s="20" t="s">
        <v>137</v>
      </c>
      <c r="F5" s="20" t="s">
        <v>382</v>
      </c>
      <c r="G5" s="20" t="s">
        <v>383</v>
      </c>
      <c r="H5" s="71"/>
    </row>
    <row r="6" spans="1:8" ht="36" customHeight="1">
      <c r="A6" s="23"/>
      <c r="B6" s="23" t="s">
        <v>135</v>
      </c>
      <c r="C6" s="22">
        <v>0</v>
      </c>
      <c r="D6" s="22"/>
      <c r="E6" s="22"/>
      <c r="F6" s="22"/>
      <c r="G6" s="22"/>
      <c r="H6" s="22"/>
    </row>
    <row r="7" spans="1:8" ht="36" customHeight="1">
      <c r="A7" s="21" t="s">
        <v>153</v>
      </c>
      <c r="B7" s="21" t="s">
        <v>154</v>
      </c>
      <c r="C7" s="22"/>
      <c r="D7" s="22"/>
      <c r="E7" s="22"/>
      <c r="F7" s="22"/>
      <c r="G7" s="22"/>
      <c r="H7" s="22"/>
    </row>
    <row r="8" spans="1:8" ht="36" customHeight="1">
      <c r="A8" s="26" t="s">
        <v>167</v>
      </c>
      <c r="B8" s="26" t="s">
        <v>238</v>
      </c>
      <c r="C8" s="30"/>
      <c r="D8" s="30"/>
      <c r="E8" s="27"/>
      <c r="F8" s="30"/>
      <c r="G8" s="30"/>
      <c r="H8" s="30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2"/>
  <sheetViews>
    <sheetView workbookViewId="0"/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spans="1:8" ht="14.25" customHeight="1">
      <c r="A1" s="12"/>
      <c r="G1" s="72" t="s">
        <v>384</v>
      </c>
      <c r="H1" s="72"/>
    </row>
    <row r="2" spans="1:8" ht="33.950000000000003" customHeight="1">
      <c r="A2" s="73" t="s">
        <v>21</v>
      </c>
      <c r="B2" s="73"/>
      <c r="C2" s="73"/>
      <c r="D2" s="73"/>
      <c r="E2" s="73"/>
      <c r="F2" s="73"/>
      <c r="G2" s="73"/>
      <c r="H2" s="73"/>
    </row>
    <row r="3" spans="1:8" ht="21.2" customHeight="1">
      <c r="A3" s="69" t="s">
        <v>30</v>
      </c>
      <c r="B3" s="69"/>
      <c r="C3" s="69"/>
      <c r="D3" s="69"/>
      <c r="E3" s="69"/>
      <c r="F3" s="69"/>
      <c r="G3" s="69"/>
      <c r="H3" s="18" t="s">
        <v>31</v>
      </c>
    </row>
    <row r="4" spans="1:8" ht="20.45" customHeight="1">
      <c r="A4" s="71" t="s">
        <v>157</v>
      </c>
      <c r="B4" s="71" t="s">
        <v>158</v>
      </c>
      <c r="C4" s="71" t="s">
        <v>135</v>
      </c>
      <c r="D4" s="71" t="s">
        <v>385</v>
      </c>
      <c r="E4" s="71"/>
      <c r="F4" s="71"/>
      <c r="G4" s="71"/>
      <c r="H4" s="71" t="s">
        <v>160</v>
      </c>
    </row>
    <row r="5" spans="1:8" ht="17.25" customHeight="1">
      <c r="A5" s="71"/>
      <c r="B5" s="71"/>
      <c r="C5" s="71"/>
      <c r="D5" s="71" t="s">
        <v>137</v>
      </c>
      <c r="E5" s="71" t="s">
        <v>274</v>
      </c>
      <c r="F5" s="71"/>
      <c r="G5" s="71" t="s">
        <v>275</v>
      </c>
      <c r="H5" s="71"/>
    </row>
    <row r="6" spans="1:8" ht="24.2" customHeight="1">
      <c r="A6" s="71"/>
      <c r="B6" s="71"/>
      <c r="C6" s="71"/>
      <c r="D6" s="71"/>
      <c r="E6" s="20" t="s">
        <v>252</v>
      </c>
      <c r="F6" s="20" t="s">
        <v>232</v>
      </c>
      <c r="G6" s="71"/>
      <c r="H6" s="71"/>
    </row>
    <row r="7" spans="1:8" ht="19.899999999999999" customHeight="1">
      <c r="A7" s="23"/>
      <c r="B7" s="13" t="s">
        <v>135</v>
      </c>
      <c r="C7" s="22">
        <v>0</v>
      </c>
      <c r="D7" s="22"/>
      <c r="E7" s="22"/>
      <c r="F7" s="22"/>
      <c r="G7" s="22"/>
      <c r="H7" s="22"/>
    </row>
    <row r="8" spans="1:8" ht="19.899999999999999" customHeight="1">
      <c r="A8" s="21"/>
      <c r="B8" s="21"/>
      <c r="C8" s="22"/>
      <c r="D8" s="22"/>
      <c r="E8" s="22"/>
      <c r="F8" s="22"/>
      <c r="G8" s="22"/>
      <c r="H8" s="22"/>
    </row>
    <row r="9" spans="1:8" ht="19.899999999999999" customHeight="1">
      <c r="A9" s="29"/>
      <c r="B9" s="29"/>
      <c r="C9" s="22"/>
      <c r="D9" s="22"/>
      <c r="E9" s="22"/>
      <c r="F9" s="22"/>
      <c r="G9" s="22"/>
      <c r="H9" s="22"/>
    </row>
    <row r="10" spans="1:8" ht="19.899999999999999" customHeight="1">
      <c r="A10" s="29"/>
      <c r="B10" s="29"/>
      <c r="C10" s="22"/>
      <c r="D10" s="22"/>
      <c r="E10" s="22"/>
      <c r="F10" s="22"/>
      <c r="G10" s="22"/>
      <c r="H10" s="22"/>
    </row>
    <row r="11" spans="1:8" ht="19.899999999999999" customHeight="1">
      <c r="A11" s="29"/>
      <c r="B11" s="29"/>
      <c r="C11" s="22"/>
      <c r="D11" s="22"/>
      <c r="E11" s="22"/>
      <c r="F11" s="22"/>
      <c r="G11" s="22"/>
      <c r="H11" s="22"/>
    </row>
    <row r="12" spans="1:8" ht="19.899999999999999" customHeight="1">
      <c r="A12" s="26"/>
      <c r="B12" s="26"/>
      <c r="C12" s="27"/>
      <c r="D12" s="27"/>
      <c r="E12" s="30"/>
      <c r="F12" s="30"/>
      <c r="G12" s="30"/>
      <c r="H12" s="3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W4" sqref="W4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6.75" customWidth="1"/>
    <col min="21" max="22" width="9.75" customWidth="1"/>
  </cols>
  <sheetData>
    <row r="1" spans="1:20" ht="14.25" customHeight="1">
      <c r="A1" s="12"/>
      <c r="S1" s="72" t="s">
        <v>386</v>
      </c>
      <c r="T1" s="72"/>
    </row>
    <row r="2" spans="1:20" ht="41.45" customHeight="1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</row>
    <row r="3" spans="1:20" ht="21.2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31</v>
      </c>
      <c r="T3" s="70"/>
    </row>
    <row r="4" spans="1:20" ht="32.1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223</v>
      </c>
      <c r="G4" s="71" t="s">
        <v>224</v>
      </c>
      <c r="H4" s="71" t="s">
        <v>225</v>
      </c>
      <c r="I4" s="71" t="s">
        <v>226</v>
      </c>
      <c r="J4" s="71" t="s">
        <v>227</v>
      </c>
      <c r="K4" s="71" t="s">
        <v>228</v>
      </c>
      <c r="L4" s="71" t="s">
        <v>229</v>
      </c>
      <c r="M4" s="71" t="s">
        <v>230</v>
      </c>
      <c r="N4" s="71" t="s">
        <v>231</v>
      </c>
      <c r="O4" s="71" t="s">
        <v>232</v>
      </c>
      <c r="P4" s="71" t="s">
        <v>233</v>
      </c>
      <c r="Q4" s="71" t="s">
        <v>234</v>
      </c>
      <c r="R4" s="71" t="s">
        <v>235</v>
      </c>
      <c r="S4" s="71" t="s">
        <v>236</v>
      </c>
      <c r="T4" s="71" t="s">
        <v>237</v>
      </c>
    </row>
    <row r="5" spans="1:20" ht="62.1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spans="1:20" ht="32.1" customHeight="1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32.1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32.1" customHeight="1">
      <c r="A8" s="31"/>
      <c r="B8" s="31"/>
      <c r="C8" s="31"/>
      <c r="D8" s="29"/>
      <c r="E8" s="2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32.1" customHeight="1">
      <c r="A9" s="32"/>
      <c r="B9" s="32"/>
      <c r="C9" s="32"/>
      <c r="D9" s="26"/>
      <c r="E9" s="33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E6" sqref="E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ht="14.25" customHeight="1">
      <c r="A1" s="12"/>
      <c r="S1" s="72" t="s">
        <v>387</v>
      </c>
      <c r="T1" s="72"/>
    </row>
    <row r="2" spans="1:20" ht="41.45" customHeight="1">
      <c r="A2" s="73" t="s">
        <v>23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 ht="27.9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31</v>
      </c>
      <c r="T3" s="70"/>
    </row>
    <row r="4" spans="1:20" ht="51.95" customHeight="1">
      <c r="A4" s="71" t="s">
        <v>156</v>
      </c>
      <c r="B4" s="71"/>
      <c r="C4" s="71"/>
      <c r="D4" s="71" t="s">
        <v>221</v>
      </c>
      <c r="E4" s="71" t="s">
        <v>222</v>
      </c>
      <c r="F4" s="71" t="s">
        <v>251</v>
      </c>
      <c r="G4" s="71" t="s">
        <v>159</v>
      </c>
      <c r="H4" s="71"/>
      <c r="I4" s="71"/>
      <c r="J4" s="71"/>
      <c r="K4" s="71" t="s">
        <v>160</v>
      </c>
      <c r="L4" s="71"/>
      <c r="M4" s="71"/>
      <c r="N4" s="71"/>
      <c r="O4" s="71"/>
      <c r="P4" s="71"/>
      <c r="Q4" s="71"/>
      <c r="R4" s="71"/>
      <c r="S4" s="71"/>
      <c r="T4" s="71"/>
    </row>
    <row r="5" spans="1:20" ht="51.95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20" t="s">
        <v>135</v>
      </c>
      <c r="H5" s="20" t="s">
        <v>252</v>
      </c>
      <c r="I5" s="20" t="s">
        <v>253</v>
      </c>
      <c r="J5" s="20" t="s">
        <v>232</v>
      </c>
      <c r="K5" s="20" t="s">
        <v>135</v>
      </c>
      <c r="L5" s="20" t="s">
        <v>255</v>
      </c>
      <c r="M5" s="20" t="s">
        <v>256</v>
      </c>
      <c r="N5" s="20" t="s">
        <v>234</v>
      </c>
      <c r="O5" s="20" t="s">
        <v>257</v>
      </c>
      <c r="P5" s="20" t="s">
        <v>258</v>
      </c>
      <c r="Q5" s="20" t="s">
        <v>259</v>
      </c>
      <c r="R5" s="20" t="s">
        <v>230</v>
      </c>
      <c r="S5" s="20" t="s">
        <v>233</v>
      </c>
      <c r="T5" s="20" t="s">
        <v>237</v>
      </c>
    </row>
    <row r="6" spans="1:20" ht="38.1" customHeight="1">
      <c r="A6" s="23"/>
      <c r="B6" s="23"/>
      <c r="C6" s="23"/>
      <c r="D6" s="23"/>
      <c r="E6" s="23" t="s">
        <v>135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1:20" ht="38.1" customHeight="1">
      <c r="A7" s="23"/>
      <c r="B7" s="23"/>
      <c r="C7" s="23"/>
      <c r="D7" s="21"/>
      <c r="E7" s="21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</row>
    <row r="8" spans="1:20" ht="38.1" customHeight="1">
      <c r="A8" s="31"/>
      <c r="B8" s="31"/>
      <c r="C8" s="31"/>
      <c r="D8" s="29"/>
      <c r="E8" s="29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spans="1:20" ht="38.1" customHeight="1">
      <c r="A9" s="32"/>
      <c r="B9" s="32"/>
      <c r="C9" s="32"/>
      <c r="D9" s="26"/>
      <c r="E9" s="33"/>
      <c r="F9" s="30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workbookViewId="0"/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28.7" customHeight="1">
      <c r="A1" s="12"/>
      <c r="B1" s="67" t="s">
        <v>5</v>
      </c>
      <c r="C1" s="67"/>
    </row>
    <row r="2" spans="1:3" ht="21.95" customHeight="1">
      <c r="B2" s="67"/>
      <c r="C2" s="67"/>
    </row>
    <row r="3" spans="1:3" ht="27.2" customHeight="1">
      <c r="B3" s="66" t="s">
        <v>6</v>
      </c>
      <c r="C3" s="66"/>
    </row>
    <row r="4" spans="1:3" ht="28.5" customHeight="1">
      <c r="B4" s="59">
        <v>1</v>
      </c>
      <c r="C4" s="60" t="s">
        <v>7</v>
      </c>
    </row>
    <row r="5" spans="1:3" ht="28.5" customHeight="1">
      <c r="B5" s="59">
        <v>2</v>
      </c>
      <c r="C5" s="61" t="s">
        <v>8</v>
      </c>
    </row>
    <row r="6" spans="1:3" ht="28.5" customHeight="1">
      <c r="B6" s="59">
        <v>3</v>
      </c>
      <c r="C6" s="60" t="s">
        <v>9</v>
      </c>
    </row>
    <row r="7" spans="1:3" ht="28.5" customHeight="1">
      <c r="B7" s="59">
        <v>4</v>
      </c>
      <c r="C7" s="60" t="s">
        <v>10</v>
      </c>
    </row>
    <row r="8" spans="1:3" ht="28.5" customHeight="1">
      <c r="B8" s="59">
        <v>5</v>
      </c>
      <c r="C8" s="60" t="s">
        <v>11</v>
      </c>
    </row>
    <row r="9" spans="1:3" ht="28.5" customHeight="1">
      <c r="B9" s="59">
        <v>6</v>
      </c>
      <c r="C9" s="60" t="s">
        <v>12</v>
      </c>
    </row>
    <row r="10" spans="1:3" ht="28.5" customHeight="1">
      <c r="B10" s="59">
        <v>7</v>
      </c>
      <c r="C10" s="60" t="s">
        <v>13</v>
      </c>
    </row>
    <row r="11" spans="1:3" ht="28.5" customHeight="1">
      <c r="B11" s="59">
        <v>8</v>
      </c>
      <c r="C11" s="60" t="s">
        <v>14</v>
      </c>
    </row>
    <row r="12" spans="1:3" ht="28.5" customHeight="1">
      <c r="B12" s="59">
        <v>9</v>
      </c>
      <c r="C12" s="60" t="s">
        <v>15</v>
      </c>
    </row>
    <row r="13" spans="1:3" ht="28.5" customHeight="1">
      <c r="B13" s="59">
        <v>10</v>
      </c>
      <c r="C13" s="60" t="s">
        <v>16</v>
      </c>
    </row>
    <row r="14" spans="1:3" ht="28.5" customHeight="1">
      <c r="B14" s="59">
        <v>11</v>
      </c>
      <c r="C14" s="60" t="s">
        <v>17</v>
      </c>
    </row>
    <row r="15" spans="1:3" ht="28.5" customHeight="1">
      <c r="B15" s="59">
        <v>12</v>
      </c>
      <c r="C15" s="60" t="s">
        <v>18</v>
      </c>
    </row>
    <row r="16" spans="1:3" ht="28.5" customHeight="1">
      <c r="B16" s="59">
        <v>13</v>
      </c>
      <c r="C16" s="60" t="s">
        <v>19</v>
      </c>
    </row>
    <row r="17" spans="2:3" ht="28.5" customHeight="1">
      <c r="B17" s="59">
        <v>14</v>
      </c>
      <c r="C17" s="60" t="s">
        <v>20</v>
      </c>
    </row>
    <row r="18" spans="2:3" ht="28.5" customHeight="1">
      <c r="B18" s="59">
        <v>15</v>
      </c>
      <c r="C18" s="60" t="s">
        <v>21</v>
      </c>
    </row>
    <row r="19" spans="2:3" ht="28.5" customHeight="1">
      <c r="B19" s="59">
        <v>16</v>
      </c>
      <c r="C19" s="60" t="s">
        <v>22</v>
      </c>
    </row>
    <row r="20" spans="2:3" ht="28.5" customHeight="1">
      <c r="B20" s="59">
        <v>17</v>
      </c>
      <c r="C20" s="60" t="s">
        <v>23</v>
      </c>
    </row>
    <row r="21" spans="2:3" ht="28.5" customHeight="1">
      <c r="B21" s="59">
        <v>18</v>
      </c>
      <c r="C21" s="60" t="s">
        <v>24</v>
      </c>
    </row>
    <row r="22" spans="2:3" ht="28.5" customHeight="1">
      <c r="B22" s="59">
        <v>19</v>
      </c>
      <c r="C22" s="60" t="s">
        <v>25</v>
      </c>
    </row>
    <row r="23" spans="2:3" ht="28.5" customHeight="1">
      <c r="B23" s="59">
        <v>20</v>
      </c>
      <c r="C23" s="60" t="s">
        <v>26</v>
      </c>
    </row>
    <row r="24" spans="2:3" ht="28.5" customHeight="1">
      <c r="B24" s="59">
        <v>21</v>
      </c>
      <c r="C24" s="60" t="s">
        <v>27</v>
      </c>
    </row>
    <row r="25" spans="2:3" ht="28.5" customHeight="1">
      <c r="B25" s="59">
        <v>22</v>
      </c>
      <c r="C25" s="60" t="s">
        <v>28</v>
      </c>
    </row>
  </sheetData>
  <mergeCells count="2">
    <mergeCell ref="B3:C3"/>
    <mergeCell ref="B1:C2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B7" sqref="B7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ht="14.25" customHeight="1">
      <c r="A1" s="12"/>
      <c r="H1" s="25" t="s">
        <v>388</v>
      </c>
    </row>
    <row r="2" spans="1:8" ht="33.950000000000003" customHeight="1">
      <c r="A2" s="73" t="s">
        <v>389</v>
      </c>
      <c r="B2" s="73"/>
      <c r="C2" s="73"/>
      <c r="D2" s="73"/>
      <c r="E2" s="73"/>
      <c r="F2" s="73"/>
      <c r="G2" s="73"/>
      <c r="H2" s="73"/>
    </row>
    <row r="3" spans="1:8" ht="21.2" customHeight="1">
      <c r="A3" s="69" t="s">
        <v>30</v>
      </c>
      <c r="B3" s="69"/>
      <c r="C3" s="69"/>
      <c r="D3" s="69"/>
      <c r="E3" s="69"/>
      <c r="F3" s="69"/>
      <c r="G3" s="69"/>
      <c r="H3" s="18" t="s">
        <v>31</v>
      </c>
    </row>
    <row r="4" spans="1:8" ht="30.95" customHeight="1">
      <c r="A4" s="71" t="s">
        <v>157</v>
      </c>
      <c r="B4" s="71" t="s">
        <v>158</v>
      </c>
      <c r="C4" s="71" t="s">
        <v>135</v>
      </c>
      <c r="D4" s="71" t="s">
        <v>390</v>
      </c>
      <c r="E4" s="71"/>
      <c r="F4" s="71"/>
      <c r="G4" s="71"/>
      <c r="H4" s="71" t="s">
        <v>160</v>
      </c>
    </row>
    <row r="5" spans="1:8" ht="30.95" customHeight="1">
      <c r="A5" s="71"/>
      <c r="B5" s="71"/>
      <c r="C5" s="71"/>
      <c r="D5" s="71" t="s">
        <v>137</v>
      </c>
      <c r="E5" s="71" t="s">
        <v>274</v>
      </c>
      <c r="F5" s="71"/>
      <c r="G5" s="71" t="s">
        <v>275</v>
      </c>
      <c r="H5" s="71"/>
    </row>
    <row r="6" spans="1:8" ht="30.95" customHeight="1">
      <c r="A6" s="71"/>
      <c r="B6" s="71"/>
      <c r="C6" s="71"/>
      <c r="D6" s="71"/>
      <c r="E6" s="20" t="s">
        <v>252</v>
      </c>
      <c r="F6" s="20" t="s">
        <v>232</v>
      </c>
      <c r="G6" s="71"/>
      <c r="H6" s="71"/>
    </row>
    <row r="7" spans="1:8" ht="38.1" customHeight="1">
      <c r="A7" s="23"/>
      <c r="B7" s="13" t="s">
        <v>135</v>
      </c>
      <c r="C7" s="22">
        <v>0</v>
      </c>
      <c r="D7" s="22"/>
      <c r="E7" s="22"/>
      <c r="F7" s="22"/>
      <c r="G7" s="22"/>
      <c r="H7" s="22"/>
    </row>
    <row r="8" spans="1:8" ht="38.1" customHeight="1">
      <c r="A8" s="21"/>
      <c r="B8" s="21"/>
      <c r="C8" s="22"/>
      <c r="D8" s="22"/>
      <c r="E8" s="22"/>
      <c r="F8" s="22"/>
      <c r="G8" s="22"/>
      <c r="H8" s="22"/>
    </row>
    <row r="9" spans="1:8" ht="38.1" customHeight="1">
      <c r="A9" s="29"/>
      <c r="B9" s="29"/>
      <c r="C9" s="22"/>
      <c r="D9" s="22"/>
      <c r="E9" s="22"/>
      <c r="F9" s="22"/>
      <c r="G9" s="22"/>
      <c r="H9" s="22"/>
    </row>
    <row r="10" spans="1:8" ht="38.1" customHeight="1">
      <c r="A10" s="29"/>
      <c r="B10" s="29"/>
      <c r="C10" s="22"/>
      <c r="D10" s="22"/>
      <c r="E10" s="22"/>
      <c r="F10" s="22"/>
      <c r="G10" s="22"/>
      <c r="H10" s="22"/>
    </row>
    <row r="11" spans="1:8" ht="38.1" customHeight="1">
      <c r="A11" s="29"/>
      <c r="B11" s="29"/>
      <c r="C11" s="22"/>
      <c r="D11" s="22"/>
      <c r="E11" s="22"/>
      <c r="F11" s="22"/>
      <c r="G11" s="22"/>
      <c r="H11" s="22"/>
    </row>
    <row r="12" spans="1:8" ht="38.1" customHeight="1">
      <c r="A12" s="26"/>
      <c r="B12" s="26"/>
      <c r="C12" s="27"/>
      <c r="D12" s="2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4" sqref="A4:XFD5"/>
    </sheetView>
  </sheetViews>
  <sheetFormatPr defaultColWidth="10" defaultRowHeight="13.5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ht="14.25" customHeight="1">
      <c r="A1" s="12"/>
      <c r="H1" s="25" t="s">
        <v>391</v>
      </c>
    </row>
    <row r="2" spans="1:8" ht="33.950000000000003" customHeight="1">
      <c r="A2" s="73" t="s">
        <v>25</v>
      </c>
      <c r="B2" s="73"/>
      <c r="C2" s="73"/>
      <c r="D2" s="73"/>
      <c r="E2" s="73"/>
      <c r="F2" s="73"/>
      <c r="G2" s="73"/>
      <c r="H2" s="73"/>
    </row>
    <row r="3" spans="1:8" ht="21.2" customHeight="1">
      <c r="A3" s="69" t="s">
        <v>30</v>
      </c>
      <c r="B3" s="69"/>
      <c r="C3" s="69"/>
      <c r="D3" s="69"/>
      <c r="E3" s="69"/>
      <c r="F3" s="69"/>
      <c r="G3" s="69"/>
      <c r="H3" s="18" t="s">
        <v>31</v>
      </c>
    </row>
    <row r="4" spans="1:8" ht="21.95" customHeight="1">
      <c r="A4" s="71" t="s">
        <v>157</v>
      </c>
      <c r="B4" s="71" t="s">
        <v>158</v>
      </c>
      <c r="C4" s="71" t="s">
        <v>135</v>
      </c>
      <c r="D4" s="71" t="s">
        <v>392</v>
      </c>
      <c r="E4" s="71"/>
      <c r="F4" s="71"/>
      <c r="G4" s="71"/>
      <c r="H4" s="71" t="s">
        <v>160</v>
      </c>
    </row>
    <row r="5" spans="1:8" ht="21.95" customHeight="1">
      <c r="A5" s="71"/>
      <c r="B5" s="71"/>
      <c r="C5" s="71"/>
      <c r="D5" s="71" t="s">
        <v>137</v>
      </c>
      <c r="E5" s="71" t="s">
        <v>274</v>
      </c>
      <c r="F5" s="71"/>
      <c r="G5" s="71" t="s">
        <v>275</v>
      </c>
      <c r="H5" s="71"/>
    </row>
    <row r="6" spans="1:8" ht="29.1" customHeight="1">
      <c r="A6" s="71"/>
      <c r="B6" s="71"/>
      <c r="C6" s="71"/>
      <c r="D6" s="71"/>
      <c r="E6" s="20" t="s">
        <v>252</v>
      </c>
      <c r="F6" s="20" t="s">
        <v>232</v>
      </c>
      <c r="G6" s="71"/>
      <c r="H6" s="71"/>
    </row>
    <row r="7" spans="1:8" ht="39.950000000000003" customHeight="1">
      <c r="A7" s="23"/>
      <c r="B7" s="13" t="s">
        <v>135</v>
      </c>
      <c r="C7" s="22">
        <v>0</v>
      </c>
      <c r="D7" s="22"/>
      <c r="E7" s="22"/>
      <c r="F7" s="22"/>
      <c r="G7" s="22"/>
      <c r="H7" s="22"/>
    </row>
    <row r="8" spans="1:8" ht="39.950000000000003" customHeight="1">
      <c r="A8" s="21"/>
      <c r="B8" s="21"/>
      <c r="C8" s="22"/>
      <c r="D8" s="22"/>
      <c r="E8" s="22"/>
      <c r="F8" s="22"/>
      <c r="G8" s="22"/>
      <c r="H8" s="22"/>
    </row>
    <row r="9" spans="1:8" ht="39.950000000000003" customHeight="1">
      <c r="A9" s="29"/>
      <c r="B9" s="29"/>
      <c r="C9" s="22"/>
      <c r="D9" s="22"/>
      <c r="E9" s="22"/>
      <c r="F9" s="22"/>
      <c r="G9" s="22"/>
      <c r="H9" s="22"/>
    </row>
    <row r="10" spans="1:8" ht="39.950000000000003" customHeight="1">
      <c r="A10" s="29"/>
      <c r="B10" s="29"/>
      <c r="C10" s="22"/>
      <c r="D10" s="22"/>
      <c r="E10" s="22"/>
      <c r="F10" s="22"/>
      <c r="G10" s="22"/>
      <c r="H10" s="22"/>
    </row>
    <row r="11" spans="1:8" ht="39.950000000000003" customHeight="1">
      <c r="A11" s="29"/>
      <c r="B11" s="29"/>
      <c r="C11" s="22"/>
      <c r="D11" s="22"/>
      <c r="E11" s="22"/>
      <c r="F11" s="22"/>
      <c r="G11" s="22"/>
      <c r="H11" s="22"/>
    </row>
    <row r="12" spans="1:8" ht="39.950000000000003" customHeight="1">
      <c r="A12" s="26"/>
      <c r="B12" s="26"/>
      <c r="C12" s="27"/>
      <c r="D12" s="27"/>
      <c r="E12" s="30"/>
      <c r="F12" s="30"/>
      <c r="G12" s="30"/>
      <c r="H12" s="3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N12"/>
  <sheetViews>
    <sheetView zoomScale="120" zoomScaleNormal="120" workbookViewId="0">
      <selection activeCell="A7" sqref="A7:XFD12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spans="1:14" ht="14.25" customHeight="1">
      <c r="A1" s="12"/>
      <c r="M1" s="72" t="s">
        <v>393</v>
      </c>
      <c r="N1" s="72"/>
    </row>
    <row r="2" spans="1:14" ht="39.950000000000003" customHeight="1">
      <c r="A2" s="73" t="s">
        <v>26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4" ht="15.7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70" t="s">
        <v>31</v>
      </c>
      <c r="N3" s="70"/>
    </row>
    <row r="4" spans="1:14" ht="22.7" customHeight="1">
      <c r="A4" s="71" t="s">
        <v>221</v>
      </c>
      <c r="B4" s="71" t="s">
        <v>394</v>
      </c>
      <c r="C4" s="71" t="s">
        <v>395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396</v>
      </c>
      <c r="N4" s="71"/>
    </row>
    <row r="5" spans="1:14" ht="27.95" customHeight="1">
      <c r="A5" s="71"/>
      <c r="B5" s="71"/>
      <c r="C5" s="71" t="s">
        <v>397</v>
      </c>
      <c r="D5" s="71" t="s">
        <v>138</v>
      </c>
      <c r="E5" s="71"/>
      <c r="F5" s="71"/>
      <c r="G5" s="71"/>
      <c r="H5" s="71"/>
      <c r="I5" s="71"/>
      <c r="J5" s="71" t="s">
        <v>398</v>
      </c>
      <c r="K5" s="71" t="s">
        <v>140</v>
      </c>
      <c r="L5" s="71" t="s">
        <v>141</v>
      </c>
      <c r="M5" s="71" t="s">
        <v>399</v>
      </c>
      <c r="N5" s="71" t="s">
        <v>400</v>
      </c>
    </row>
    <row r="6" spans="1:14" ht="51.75" customHeight="1">
      <c r="A6" s="71"/>
      <c r="B6" s="71"/>
      <c r="C6" s="71"/>
      <c r="D6" s="20" t="s">
        <v>401</v>
      </c>
      <c r="E6" s="20" t="s">
        <v>402</v>
      </c>
      <c r="F6" s="20" t="s">
        <v>403</v>
      </c>
      <c r="G6" s="20" t="s">
        <v>404</v>
      </c>
      <c r="H6" s="20" t="s">
        <v>405</v>
      </c>
      <c r="I6" s="20" t="s">
        <v>406</v>
      </c>
      <c r="J6" s="71"/>
      <c r="K6" s="71"/>
      <c r="L6" s="71"/>
      <c r="M6" s="71"/>
      <c r="N6" s="71"/>
    </row>
    <row r="7" spans="1:14" ht="29.1" customHeight="1">
      <c r="A7" s="21" t="s">
        <v>153</v>
      </c>
      <c r="B7" s="21" t="s">
        <v>154</v>
      </c>
      <c r="C7" s="22">
        <f>D7</f>
        <v>68.38</v>
      </c>
      <c r="D7" s="22">
        <f>D8+D9+D10+D11+D12</f>
        <v>68.38</v>
      </c>
      <c r="E7" s="22"/>
      <c r="F7" s="22"/>
      <c r="G7" s="22"/>
      <c r="H7" s="22"/>
      <c r="I7" s="22"/>
      <c r="J7" s="22"/>
      <c r="K7" s="22"/>
      <c r="L7" s="22"/>
      <c r="M7" s="22">
        <f>M8+M9+M10+M11+M12</f>
        <v>68.38</v>
      </c>
      <c r="N7" s="23"/>
    </row>
    <row r="8" spans="1:14" ht="29.1" customHeight="1">
      <c r="A8" s="26" t="s">
        <v>407</v>
      </c>
      <c r="B8" s="26" t="s">
        <v>408</v>
      </c>
      <c r="C8" s="22">
        <f t="shared" ref="C8:C12" si="0">D8</f>
        <v>50</v>
      </c>
      <c r="D8" s="27">
        <v>50</v>
      </c>
      <c r="E8" s="27"/>
      <c r="F8" s="27"/>
      <c r="G8" s="27"/>
      <c r="H8" s="27"/>
      <c r="I8" s="27"/>
      <c r="J8" s="27"/>
      <c r="K8" s="27"/>
      <c r="L8" s="27"/>
      <c r="M8" s="27">
        <v>50</v>
      </c>
      <c r="N8" s="28"/>
    </row>
    <row r="9" spans="1:14" ht="29.1" customHeight="1">
      <c r="A9" s="26" t="s">
        <v>407</v>
      </c>
      <c r="B9" s="26" t="s">
        <v>409</v>
      </c>
      <c r="C9" s="22">
        <f t="shared" si="0"/>
        <v>4.6900000000000004</v>
      </c>
      <c r="D9" s="27">
        <v>4.6900000000000004</v>
      </c>
      <c r="E9" s="27"/>
      <c r="F9" s="27"/>
      <c r="G9" s="27"/>
      <c r="H9" s="27"/>
      <c r="I9" s="27"/>
      <c r="J9" s="27"/>
      <c r="K9" s="27"/>
      <c r="L9" s="27"/>
      <c r="M9" s="27">
        <v>4.6900000000000004</v>
      </c>
      <c r="N9" s="28"/>
    </row>
    <row r="10" spans="1:14" ht="29.1" customHeight="1">
      <c r="A10" s="26" t="s">
        <v>407</v>
      </c>
      <c r="B10" s="26" t="s">
        <v>410</v>
      </c>
      <c r="C10" s="22">
        <f t="shared" si="0"/>
        <v>2.69</v>
      </c>
      <c r="D10" s="27">
        <v>2.69</v>
      </c>
      <c r="E10" s="27"/>
      <c r="F10" s="27"/>
      <c r="G10" s="27"/>
      <c r="H10" s="27"/>
      <c r="I10" s="27"/>
      <c r="J10" s="27"/>
      <c r="K10" s="27"/>
      <c r="L10" s="27"/>
      <c r="M10" s="27">
        <v>2.69</v>
      </c>
      <c r="N10" s="28"/>
    </row>
    <row r="11" spans="1:14" ht="29.1" customHeight="1">
      <c r="A11" s="26" t="s">
        <v>407</v>
      </c>
      <c r="B11" s="26" t="s">
        <v>411</v>
      </c>
      <c r="C11" s="22">
        <f t="shared" si="0"/>
        <v>6</v>
      </c>
      <c r="D11" s="27">
        <v>6</v>
      </c>
      <c r="E11" s="27"/>
      <c r="F11" s="27"/>
      <c r="G11" s="27"/>
      <c r="H11" s="27"/>
      <c r="I11" s="27"/>
      <c r="J11" s="27"/>
      <c r="K11" s="27"/>
      <c r="L11" s="27"/>
      <c r="M11" s="27">
        <v>6</v>
      </c>
      <c r="N11" s="28"/>
    </row>
    <row r="12" spans="1:14" ht="29.1" customHeight="1">
      <c r="A12" s="26" t="s">
        <v>407</v>
      </c>
      <c r="B12" s="26" t="s">
        <v>412</v>
      </c>
      <c r="C12" s="22">
        <f t="shared" si="0"/>
        <v>5</v>
      </c>
      <c r="D12" s="27">
        <v>5</v>
      </c>
      <c r="E12" s="27"/>
      <c r="F12" s="27"/>
      <c r="G12" s="27"/>
      <c r="H12" s="27"/>
      <c r="I12" s="27"/>
      <c r="J12" s="27"/>
      <c r="K12" s="27"/>
      <c r="L12" s="27"/>
      <c r="M12" s="27">
        <v>5</v>
      </c>
      <c r="N12" s="28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11"/>
  <sheetViews>
    <sheetView workbookViewId="0">
      <pane ySplit="5" topLeftCell="A6" activePane="bottomLeft" state="frozen"/>
      <selection pane="bottomLeft" activeCell="I15" sqref="I1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10.875" customWidth="1"/>
    <col min="9" max="9" width="18.25" customWidth="1"/>
    <col min="10" max="10" width="11.5" customWidth="1"/>
    <col min="11" max="11" width="9.25" customWidth="1"/>
    <col min="12" max="12" width="9.75" customWidth="1"/>
    <col min="13" max="13" width="10.625" customWidth="1"/>
    <col min="14" max="18" width="9.75" customWidth="1"/>
  </cols>
  <sheetData>
    <row r="1" spans="1:13" ht="14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25" t="s">
        <v>413</v>
      </c>
    </row>
    <row r="2" spans="1:13" ht="33.200000000000003" customHeight="1">
      <c r="A2" s="12"/>
      <c r="B2" s="12"/>
      <c r="C2" s="67" t="s">
        <v>27</v>
      </c>
      <c r="D2" s="67"/>
      <c r="E2" s="67"/>
      <c r="F2" s="67"/>
      <c r="G2" s="67"/>
      <c r="H2" s="67"/>
      <c r="I2" s="67"/>
      <c r="J2" s="67"/>
      <c r="K2" s="67"/>
      <c r="L2" s="67"/>
      <c r="M2" s="67"/>
    </row>
    <row r="3" spans="1:13" ht="18.7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70" t="s">
        <v>31</v>
      </c>
      <c r="M3" s="70"/>
    </row>
    <row r="4" spans="1:13" ht="29.45" customHeight="1">
      <c r="A4" s="71" t="s">
        <v>221</v>
      </c>
      <c r="B4" s="71" t="s">
        <v>414</v>
      </c>
      <c r="C4" s="71" t="s">
        <v>415</v>
      </c>
      <c r="D4" s="71" t="s">
        <v>416</v>
      </c>
      <c r="E4" s="71" t="s">
        <v>417</v>
      </c>
      <c r="F4" s="71"/>
      <c r="G4" s="71"/>
      <c r="H4" s="71"/>
      <c r="I4" s="71"/>
      <c r="J4" s="71"/>
      <c r="K4" s="71"/>
      <c r="L4" s="71"/>
      <c r="M4" s="71"/>
    </row>
    <row r="5" spans="1:13" ht="31.7" customHeight="1">
      <c r="A5" s="71"/>
      <c r="B5" s="71"/>
      <c r="C5" s="71"/>
      <c r="D5" s="71"/>
      <c r="E5" s="20" t="s">
        <v>418</v>
      </c>
      <c r="F5" s="20" t="s">
        <v>419</v>
      </c>
      <c r="G5" s="20" t="s">
        <v>420</v>
      </c>
      <c r="H5" s="20" t="s">
        <v>421</v>
      </c>
      <c r="I5" s="20" t="s">
        <v>422</v>
      </c>
      <c r="J5" s="20" t="s">
        <v>423</v>
      </c>
      <c r="K5" s="20" t="s">
        <v>424</v>
      </c>
      <c r="L5" s="20" t="s">
        <v>425</v>
      </c>
      <c r="M5" s="20" t="s">
        <v>426</v>
      </c>
    </row>
    <row r="6" spans="1:13" ht="24.95" customHeight="1">
      <c r="A6" s="21" t="s">
        <v>2</v>
      </c>
      <c r="B6" s="21" t="s">
        <v>4</v>
      </c>
      <c r="C6" s="22">
        <f>SUM(C7:C11)</f>
        <v>68.38</v>
      </c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s="11" customFormat="1" ht="56.1" customHeight="1">
      <c r="A7" s="14" t="s">
        <v>167</v>
      </c>
      <c r="B7" s="14" t="s">
        <v>427</v>
      </c>
      <c r="C7" s="15">
        <v>50</v>
      </c>
      <c r="D7" s="14" t="s">
        <v>428</v>
      </c>
      <c r="E7" s="24" t="s">
        <v>429</v>
      </c>
      <c r="F7" s="14" t="s">
        <v>430</v>
      </c>
      <c r="G7" s="14" t="s">
        <v>431</v>
      </c>
      <c r="H7" s="17">
        <v>1</v>
      </c>
      <c r="I7" s="14" t="s">
        <v>432</v>
      </c>
      <c r="J7" s="14"/>
      <c r="K7" s="14" t="s">
        <v>433</v>
      </c>
      <c r="L7" s="14" t="s">
        <v>434</v>
      </c>
      <c r="M7" s="14"/>
    </row>
    <row r="8" spans="1:13" s="11" customFormat="1" ht="56.1" customHeight="1">
      <c r="A8" s="14" t="s">
        <v>167</v>
      </c>
      <c r="B8" s="14" t="s">
        <v>435</v>
      </c>
      <c r="C8" s="15">
        <v>4.6900000000000004</v>
      </c>
      <c r="D8" s="14" t="s">
        <v>436</v>
      </c>
      <c r="E8" s="24" t="s">
        <v>429</v>
      </c>
      <c r="F8" s="14" t="s">
        <v>437</v>
      </c>
      <c r="G8" s="14" t="s">
        <v>438</v>
      </c>
      <c r="H8" s="17">
        <v>1</v>
      </c>
      <c r="I8" s="14" t="s">
        <v>439</v>
      </c>
      <c r="J8" s="14"/>
      <c r="K8" s="14" t="s">
        <v>440</v>
      </c>
      <c r="L8" s="14" t="s">
        <v>434</v>
      </c>
      <c r="M8" s="14"/>
    </row>
    <row r="9" spans="1:13" s="11" customFormat="1" ht="56.1" customHeight="1">
      <c r="A9" s="14" t="s">
        <v>167</v>
      </c>
      <c r="B9" s="14" t="s">
        <v>441</v>
      </c>
      <c r="C9" s="15">
        <v>2.69</v>
      </c>
      <c r="D9" s="14" t="s">
        <v>442</v>
      </c>
      <c r="E9" s="24" t="s">
        <v>429</v>
      </c>
      <c r="F9" s="14" t="s">
        <v>437</v>
      </c>
      <c r="G9" s="14" t="s">
        <v>438</v>
      </c>
      <c r="H9" s="17">
        <v>1</v>
      </c>
      <c r="I9" s="14" t="s">
        <v>439</v>
      </c>
      <c r="J9" s="14"/>
      <c r="K9" s="14" t="s">
        <v>440</v>
      </c>
      <c r="L9" s="14" t="s">
        <v>434</v>
      </c>
      <c r="M9" s="14"/>
    </row>
    <row r="10" spans="1:13" s="11" customFormat="1" ht="56.1" customHeight="1">
      <c r="A10" s="14" t="s">
        <v>167</v>
      </c>
      <c r="B10" s="14" t="s">
        <v>443</v>
      </c>
      <c r="C10" s="15">
        <v>6</v>
      </c>
      <c r="D10" s="14" t="s">
        <v>444</v>
      </c>
      <c r="E10" s="24" t="s">
        <v>429</v>
      </c>
      <c r="F10" s="14" t="s">
        <v>437</v>
      </c>
      <c r="G10" s="14" t="s">
        <v>445</v>
      </c>
      <c r="H10" s="17">
        <v>1</v>
      </c>
      <c r="I10" s="14" t="s">
        <v>446</v>
      </c>
      <c r="J10" s="14"/>
      <c r="K10" s="14" t="s">
        <v>447</v>
      </c>
      <c r="L10" s="14" t="s">
        <v>434</v>
      </c>
      <c r="M10" s="14"/>
    </row>
    <row r="11" spans="1:13" s="11" customFormat="1" ht="56.1" customHeight="1">
      <c r="A11" s="14" t="s">
        <v>167</v>
      </c>
      <c r="B11" s="14" t="s">
        <v>448</v>
      </c>
      <c r="C11" s="15">
        <v>5</v>
      </c>
      <c r="D11" s="14" t="s">
        <v>449</v>
      </c>
      <c r="E11" s="24" t="s">
        <v>429</v>
      </c>
      <c r="F11" s="14" t="s">
        <v>430</v>
      </c>
      <c r="G11" s="14" t="s">
        <v>450</v>
      </c>
      <c r="H11" s="17">
        <v>0.95</v>
      </c>
      <c r="I11" s="14" t="s">
        <v>446</v>
      </c>
      <c r="J11" s="14"/>
      <c r="K11" s="14" t="s">
        <v>451</v>
      </c>
      <c r="L11" s="14" t="s">
        <v>434</v>
      </c>
      <c r="M11" s="1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ySplit="7" topLeftCell="A8" activePane="bottomLeft" state="frozen"/>
      <selection pane="bottomLeft" activeCell="V9" sqref="V9"/>
    </sheetView>
  </sheetViews>
  <sheetFormatPr defaultColWidth="10" defaultRowHeight="13.5"/>
  <cols>
    <col min="1" max="1" width="6.375" customWidth="1"/>
    <col min="2" max="2" width="16.75" customWidth="1"/>
    <col min="3" max="3" width="8" customWidth="1"/>
    <col min="4" max="4" width="6.25" customWidth="1"/>
    <col min="5" max="7" width="4.625" customWidth="1"/>
    <col min="8" max="8" width="6" customWidth="1"/>
    <col min="9" max="9" width="6.5" customWidth="1"/>
    <col min="10" max="10" width="13.6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9" width="6.875" customWidth="1"/>
    <col min="20" max="20" width="9.75" customWidth="1"/>
  </cols>
  <sheetData>
    <row r="1" spans="1:19" ht="14.25" customHeight="1">
      <c r="A1" s="12"/>
      <c r="S1" s="12" t="s">
        <v>452</v>
      </c>
    </row>
    <row r="2" spans="1:19" ht="36.950000000000003" customHeight="1">
      <c r="A2" s="76" t="s">
        <v>28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</row>
    <row r="3" spans="1:19" ht="20.45" customHeight="1">
      <c r="A3" s="77" t="s">
        <v>453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4.2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Q4" s="70" t="s">
        <v>31</v>
      </c>
      <c r="R4" s="70"/>
      <c r="S4" s="70"/>
    </row>
    <row r="5" spans="1:19" ht="27" customHeight="1">
      <c r="A5" s="74" t="s">
        <v>376</v>
      </c>
      <c r="B5" s="74" t="s">
        <v>377</v>
      </c>
      <c r="C5" s="74" t="s">
        <v>454</v>
      </c>
      <c r="D5" s="74"/>
      <c r="E5" s="74"/>
      <c r="F5" s="74"/>
      <c r="G5" s="74"/>
      <c r="H5" s="74"/>
      <c r="I5" s="74"/>
      <c r="J5" s="74" t="s">
        <v>455</v>
      </c>
      <c r="K5" s="74" t="s">
        <v>456</v>
      </c>
      <c r="L5" s="74"/>
      <c r="M5" s="74"/>
      <c r="N5" s="74"/>
      <c r="O5" s="74"/>
      <c r="P5" s="74"/>
      <c r="Q5" s="74"/>
      <c r="R5" s="74"/>
      <c r="S5" s="74"/>
    </row>
    <row r="6" spans="1:19" ht="27" customHeight="1">
      <c r="A6" s="74"/>
      <c r="B6" s="74"/>
      <c r="C6" s="74" t="s">
        <v>415</v>
      </c>
      <c r="D6" s="74" t="s">
        <v>457</v>
      </c>
      <c r="E6" s="74"/>
      <c r="F6" s="74"/>
      <c r="G6" s="74"/>
      <c r="H6" s="74" t="s">
        <v>458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</row>
    <row r="7" spans="1:19" ht="57" customHeight="1">
      <c r="A7" s="74"/>
      <c r="B7" s="74"/>
      <c r="C7" s="74"/>
      <c r="D7" s="13" t="s">
        <v>138</v>
      </c>
      <c r="E7" s="13" t="s">
        <v>459</v>
      </c>
      <c r="F7" s="13" t="s">
        <v>142</v>
      </c>
      <c r="G7" s="13" t="s">
        <v>460</v>
      </c>
      <c r="H7" s="13" t="s">
        <v>159</v>
      </c>
      <c r="I7" s="13" t="s">
        <v>160</v>
      </c>
      <c r="J7" s="74"/>
      <c r="K7" s="13" t="s">
        <v>418</v>
      </c>
      <c r="L7" s="13" t="s">
        <v>419</v>
      </c>
      <c r="M7" s="13" t="s">
        <v>420</v>
      </c>
      <c r="N7" s="13" t="s">
        <v>425</v>
      </c>
      <c r="O7" s="13" t="s">
        <v>421</v>
      </c>
      <c r="P7" s="13" t="s">
        <v>461</v>
      </c>
      <c r="Q7" s="13" t="s">
        <v>462</v>
      </c>
      <c r="R7" s="13" t="s">
        <v>463</v>
      </c>
      <c r="S7" s="13" t="s">
        <v>426</v>
      </c>
    </row>
    <row r="8" spans="1:19" s="11" customFormat="1" ht="33" customHeight="1">
      <c r="A8" s="78" t="s">
        <v>2</v>
      </c>
      <c r="B8" s="78" t="s">
        <v>4</v>
      </c>
      <c r="C8" s="79">
        <v>192.14</v>
      </c>
      <c r="D8" s="79">
        <v>192.14</v>
      </c>
      <c r="E8" s="79"/>
      <c r="F8" s="79"/>
      <c r="G8" s="79"/>
      <c r="H8" s="79">
        <v>123.76</v>
      </c>
      <c r="I8" s="79">
        <v>68.38</v>
      </c>
      <c r="J8" s="78" t="s">
        <v>464</v>
      </c>
      <c r="K8" s="80" t="s">
        <v>465</v>
      </c>
      <c r="L8" s="16" t="s">
        <v>466</v>
      </c>
      <c r="M8" s="14"/>
      <c r="N8" s="14"/>
      <c r="O8" s="14"/>
      <c r="P8" s="14"/>
      <c r="Q8" s="14"/>
      <c r="R8" s="14"/>
      <c r="S8" s="14"/>
    </row>
    <row r="9" spans="1:19" s="11" customFormat="1" ht="33" customHeight="1">
      <c r="A9" s="78"/>
      <c r="B9" s="78"/>
      <c r="C9" s="79"/>
      <c r="D9" s="79"/>
      <c r="E9" s="79"/>
      <c r="F9" s="79"/>
      <c r="G9" s="79"/>
      <c r="H9" s="79"/>
      <c r="I9" s="79"/>
      <c r="J9" s="78"/>
      <c r="K9" s="80"/>
      <c r="L9" s="16" t="s">
        <v>467</v>
      </c>
      <c r="M9" s="14" t="s">
        <v>468</v>
      </c>
      <c r="N9" s="14" t="s">
        <v>469</v>
      </c>
      <c r="O9" s="17">
        <v>0.95</v>
      </c>
      <c r="P9" s="14"/>
      <c r="Q9" s="14"/>
      <c r="R9" s="14"/>
      <c r="S9" s="14"/>
    </row>
    <row r="10" spans="1:19" s="11" customFormat="1" ht="33" customHeight="1">
      <c r="A10" s="78"/>
      <c r="B10" s="78"/>
      <c r="C10" s="79"/>
      <c r="D10" s="79"/>
      <c r="E10" s="79"/>
      <c r="F10" s="79"/>
      <c r="G10" s="79"/>
      <c r="H10" s="79"/>
      <c r="I10" s="79"/>
      <c r="J10" s="78"/>
      <c r="K10" s="80"/>
      <c r="L10" s="16" t="s">
        <v>470</v>
      </c>
      <c r="M10" s="14"/>
      <c r="N10" s="14"/>
      <c r="O10" s="14"/>
      <c r="P10" s="14"/>
      <c r="Q10" s="14"/>
      <c r="R10" s="14"/>
      <c r="S10" s="14"/>
    </row>
    <row r="11" spans="1:19" s="11" customFormat="1" ht="33" customHeight="1">
      <c r="A11" s="78"/>
      <c r="B11" s="78"/>
      <c r="C11" s="79"/>
      <c r="D11" s="79"/>
      <c r="E11" s="79"/>
      <c r="F11" s="79"/>
      <c r="G11" s="79"/>
      <c r="H11" s="79"/>
      <c r="I11" s="79"/>
      <c r="J11" s="78"/>
      <c r="K11" s="80"/>
      <c r="L11" s="16" t="s">
        <v>429</v>
      </c>
      <c r="M11" s="14"/>
      <c r="N11" s="14"/>
      <c r="O11" s="14"/>
      <c r="P11" s="14"/>
      <c r="Q11" s="14"/>
      <c r="R11" s="14"/>
      <c r="S11" s="14"/>
    </row>
    <row r="12" spans="1:19" s="11" customFormat="1" ht="33" customHeight="1">
      <c r="A12" s="78"/>
      <c r="B12" s="78"/>
      <c r="C12" s="79"/>
      <c r="D12" s="79"/>
      <c r="E12" s="79"/>
      <c r="F12" s="79"/>
      <c r="G12" s="79"/>
      <c r="H12" s="79"/>
      <c r="I12" s="79"/>
      <c r="J12" s="78"/>
      <c r="K12" s="80" t="s">
        <v>471</v>
      </c>
      <c r="L12" s="16" t="s">
        <v>472</v>
      </c>
      <c r="M12" s="14"/>
      <c r="N12" s="14"/>
      <c r="O12" s="14"/>
      <c r="P12" s="14"/>
      <c r="Q12" s="14"/>
      <c r="R12" s="14"/>
      <c r="S12" s="14"/>
    </row>
    <row r="13" spans="1:19" s="11" customFormat="1" ht="33" customHeight="1">
      <c r="A13" s="78"/>
      <c r="B13" s="78"/>
      <c r="C13" s="79"/>
      <c r="D13" s="79"/>
      <c r="E13" s="79"/>
      <c r="F13" s="79"/>
      <c r="G13" s="79"/>
      <c r="H13" s="79"/>
      <c r="I13" s="79"/>
      <c r="J13" s="78"/>
      <c r="K13" s="80"/>
      <c r="L13" s="16" t="s">
        <v>473</v>
      </c>
      <c r="M13" s="14"/>
      <c r="N13" s="14"/>
      <c r="O13" s="14"/>
      <c r="P13" s="14"/>
      <c r="Q13" s="14"/>
      <c r="R13" s="14"/>
      <c r="S13" s="14"/>
    </row>
    <row r="14" spans="1:19" s="11" customFormat="1" ht="33" customHeight="1">
      <c r="A14" s="78"/>
      <c r="B14" s="78"/>
      <c r="C14" s="79"/>
      <c r="D14" s="79"/>
      <c r="E14" s="79"/>
      <c r="F14" s="79"/>
      <c r="G14" s="79"/>
      <c r="H14" s="79"/>
      <c r="I14" s="79"/>
      <c r="J14" s="78"/>
      <c r="K14" s="80"/>
      <c r="L14" s="16" t="s">
        <v>474</v>
      </c>
      <c r="M14" s="14"/>
      <c r="N14" s="14"/>
      <c r="O14" s="14"/>
      <c r="P14" s="14"/>
      <c r="Q14" s="14"/>
      <c r="R14" s="14"/>
      <c r="S14" s="14"/>
    </row>
    <row r="15" spans="1:19" s="11" customFormat="1" ht="33" customHeight="1">
      <c r="A15" s="78"/>
      <c r="B15" s="78"/>
      <c r="C15" s="79"/>
      <c r="D15" s="79"/>
      <c r="E15" s="79"/>
      <c r="F15" s="79"/>
      <c r="G15" s="79"/>
      <c r="H15" s="79"/>
      <c r="I15" s="79"/>
      <c r="J15" s="78"/>
      <c r="K15" s="80"/>
      <c r="L15" s="16" t="s">
        <v>475</v>
      </c>
      <c r="M15" s="14"/>
      <c r="N15" s="14"/>
      <c r="O15" s="14"/>
      <c r="P15" s="14"/>
      <c r="Q15" s="14"/>
      <c r="R15" s="14"/>
      <c r="S15" s="14"/>
    </row>
    <row r="16" spans="1:19" s="11" customFormat="1" ht="33" customHeight="1">
      <c r="A16" s="78"/>
      <c r="B16" s="78"/>
      <c r="C16" s="79"/>
      <c r="D16" s="79"/>
      <c r="E16" s="79"/>
      <c r="F16" s="79"/>
      <c r="G16" s="79"/>
      <c r="H16" s="79"/>
      <c r="I16" s="79"/>
      <c r="J16" s="78"/>
      <c r="K16" s="16" t="s">
        <v>476</v>
      </c>
      <c r="L16" s="16" t="s">
        <v>477</v>
      </c>
      <c r="M16" s="14" t="s">
        <v>478</v>
      </c>
      <c r="N16" s="14" t="s">
        <v>469</v>
      </c>
      <c r="O16" s="17">
        <v>1</v>
      </c>
      <c r="P16" s="14"/>
      <c r="Q16" s="14"/>
      <c r="R16" s="14"/>
      <c r="S16" s="14"/>
    </row>
    <row r="17" ht="33" customHeight="1"/>
  </sheetData>
  <mergeCells count="23">
    <mergeCell ref="I8:I16"/>
    <mergeCell ref="J5:J7"/>
    <mergeCell ref="J8:J16"/>
    <mergeCell ref="K8:K11"/>
    <mergeCell ref="K12:K15"/>
    <mergeCell ref="K5:S6"/>
    <mergeCell ref="D8:D16"/>
    <mergeCell ref="E8:E16"/>
    <mergeCell ref="F8:F16"/>
    <mergeCell ref="G8:G16"/>
    <mergeCell ref="H8:H16"/>
    <mergeCell ref="A8:A16"/>
    <mergeCell ref="B5:B7"/>
    <mergeCell ref="B8:B16"/>
    <mergeCell ref="C6:C7"/>
    <mergeCell ref="C8:C16"/>
    <mergeCell ref="A2:S2"/>
    <mergeCell ref="A3:S3"/>
    <mergeCell ref="Q4:S4"/>
    <mergeCell ref="C5:I5"/>
    <mergeCell ref="D6:G6"/>
    <mergeCell ref="H6:I6"/>
    <mergeCell ref="A5:A7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P7"/>
  <sheetViews>
    <sheetView workbookViewId="0">
      <selection activeCell="C8" sqref="C8"/>
    </sheetView>
  </sheetViews>
  <sheetFormatPr defaultColWidth="9" defaultRowHeight="13.5"/>
  <cols>
    <col min="1" max="16" width="7.75" customWidth="1"/>
  </cols>
  <sheetData>
    <row r="1" spans="1:16" ht="30.75" customHeight="1">
      <c r="A1" s="81" t="s">
        <v>479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ht="30.75" customHeight="1">
      <c r="A2" s="82" t="s">
        <v>480</v>
      </c>
      <c r="B2" s="83"/>
      <c r="C2" s="83"/>
      <c r="D2" s="83"/>
      <c r="E2" s="83"/>
      <c r="F2" s="83"/>
      <c r="G2" s="83"/>
      <c r="H2" s="1"/>
      <c r="I2" s="1"/>
      <c r="J2" s="1"/>
      <c r="K2" s="1"/>
      <c r="L2" s="1"/>
      <c r="M2" s="1"/>
      <c r="N2" s="1"/>
      <c r="O2" s="1"/>
      <c r="P2" s="9" t="s">
        <v>481</v>
      </c>
    </row>
    <row r="3" spans="1:16" ht="30.75" customHeight="1">
      <c r="A3" s="85" t="s">
        <v>221</v>
      </c>
      <c r="B3" s="85" t="s">
        <v>414</v>
      </c>
      <c r="C3" s="85" t="s">
        <v>415</v>
      </c>
      <c r="D3" s="84" t="s">
        <v>482</v>
      </c>
      <c r="E3" s="84"/>
      <c r="F3" s="85" t="s">
        <v>416</v>
      </c>
      <c r="G3" s="85" t="s">
        <v>483</v>
      </c>
      <c r="H3" s="84" t="s">
        <v>417</v>
      </c>
      <c r="I3" s="84"/>
      <c r="J3" s="84"/>
      <c r="K3" s="84"/>
      <c r="L3" s="84"/>
      <c r="M3" s="84"/>
      <c r="N3" s="84"/>
      <c r="O3" s="84"/>
      <c r="P3" s="84"/>
    </row>
    <row r="4" spans="1:16" ht="30.75" customHeight="1">
      <c r="A4" s="85"/>
      <c r="B4" s="85"/>
      <c r="C4" s="85"/>
      <c r="D4" s="85" t="s">
        <v>484</v>
      </c>
      <c r="E4" s="85" t="s">
        <v>485</v>
      </c>
      <c r="F4" s="85"/>
      <c r="G4" s="85"/>
      <c r="H4" s="84" t="s">
        <v>465</v>
      </c>
      <c r="I4" s="84"/>
      <c r="J4" s="84"/>
      <c r="K4" s="84"/>
      <c r="L4" s="84" t="s">
        <v>486</v>
      </c>
      <c r="M4" s="84"/>
      <c r="N4" s="84"/>
      <c r="O4" s="84"/>
      <c r="P4" s="84"/>
    </row>
    <row r="5" spans="1:16" ht="87" customHeight="1">
      <c r="A5" s="85"/>
      <c r="B5" s="85"/>
      <c r="C5" s="85"/>
      <c r="D5" s="85"/>
      <c r="E5" s="85"/>
      <c r="F5" s="85"/>
      <c r="G5" s="85"/>
      <c r="H5" s="2" t="s">
        <v>487</v>
      </c>
      <c r="I5" s="2" t="s">
        <v>488</v>
      </c>
      <c r="J5" s="2" t="s">
        <v>489</v>
      </c>
      <c r="K5" s="2" t="s">
        <v>429</v>
      </c>
      <c r="L5" s="2" t="s">
        <v>472</v>
      </c>
      <c r="M5" s="2" t="s">
        <v>473</v>
      </c>
      <c r="N5" s="2" t="s">
        <v>474</v>
      </c>
      <c r="O5" s="2" t="s">
        <v>490</v>
      </c>
      <c r="P5" s="2" t="s">
        <v>491</v>
      </c>
    </row>
    <row r="6" spans="1:16" ht="30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0.75" customHeight="1">
      <c r="A7" s="3"/>
      <c r="B7" s="4"/>
      <c r="C7" s="5"/>
      <c r="D7" s="6"/>
      <c r="E7" s="6"/>
      <c r="F7" s="7"/>
      <c r="G7" s="7"/>
      <c r="H7" s="8"/>
      <c r="I7" s="10"/>
      <c r="J7" s="10"/>
      <c r="K7" s="8"/>
      <c r="L7" s="10"/>
      <c r="M7" s="8"/>
      <c r="N7" s="10"/>
      <c r="O7" s="10"/>
      <c r="P7" s="8"/>
    </row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honeticPr fontId="24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A33" sqref="A33:XFD36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spans="1:8" ht="11.25" customHeight="1">
      <c r="A1" s="12"/>
      <c r="H1" s="25" t="s">
        <v>29</v>
      </c>
    </row>
    <row r="2" spans="1:8" ht="21.2" customHeight="1">
      <c r="A2" s="68" t="s">
        <v>7</v>
      </c>
      <c r="B2" s="68"/>
      <c r="C2" s="68"/>
      <c r="D2" s="68"/>
      <c r="E2" s="68"/>
      <c r="F2" s="68"/>
      <c r="G2" s="68"/>
      <c r="H2" s="68"/>
    </row>
    <row r="3" spans="1:8" ht="15" customHeight="1">
      <c r="A3" s="69" t="s">
        <v>30</v>
      </c>
      <c r="B3" s="69"/>
      <c r="C3" s="69"/>
      <c r="D3" s="69"/>
      <c r="E3" s="69"/>
      <c r="F3" s="69"/>
      <c r="G3" s="70" t="s">
        <v>31</v>
      </c>
      <c r="H3" s="70"/>
    </row>
    <row r="4" spans="1:8" ht="15.6" customHeight="1">
      <c r="A4" s="71" t="s">
        <v>32</v>
      </c>
      <c r="B4" s="71"/>
      <c r="C4" s="71" t="s">
        <v>33</v>
      </c>
      <c r="D4" s="71"/>
      <c r="E4" s="71"/>
      <c r="F4" s="71"/>
      <c r="G4" s="71"/>
      <c r="H4" s="71"/>
    </row>
    <row r="5" spans="1:8" ht="19.5" customHeight="1">
      <c r="A5" s="20" t="s">
        <v>34</v>
      </c>
      <c r="B5" s="20" t="s">
        <v>35</v>
      </c>
      <c r="C5" s="20" t="s">
        <v>36</v>
      </c>
      <c r="D5" s="20" t="s">
        <v>35</v>
      </c>
      <c r="E5" s="20" t="s">
        <v>37</v>
      </c>
      <c r="F5" s="20" t="s">
        <v>35</v>
      </c>
      <c r="G5" s="20" t="s">
        <v>38</v>
      </c>
      <c r="H5" s="20" t="s">
        <v>35</v>
      </c>
    </row>
    <row r="6" spans="1:8" ht="14.25" customHeight="1">
      <c r="A6" s="23" t="s">
        <v>39</v>
      </c>
      <c r="B6" s="27">
        <f>B7</f>
        <v>192.14</v>
      </c>
      <c r="C6" s="28" t="s">
        <v>40</v>
      </c>
      <c r="D6" s="30"/>
      <c r="E6" s="23" t="s">
        <v>41</v>
      </c>
      <c r="F6" s="22">
        <f>F7+F8</f>
        <v>123.76</v>
      </c>
      <c r="G6" s="28" t="s">
        <v>42</v>
      </c>
      <c r="H6" s="27">
        <v>100.36</v>
      </c>
    </row>
    <row r="7" spans="1:8" ht="14.25" customHeight="1">
      <c r="A7" s="28" t="s">
        <v>43</v>
      </c>
      <c r="B7" s="27">
        <v>192.14</v>
      </c>
      <c r="C7" s="28" t="s">
        <v>44</v>
      </c>
      <c r="D7" s="30"/>
      <c r="E7" s="28" t="s">
        <v>45</v>
      </c>
      <c r="F7" s="27">
        <v>100.36</v>
      </c>
      <c r="G7" s="28" t="s">
        <v>46</v>
      </c>
      <c r="H7" s="27">
        <f>F8+F12</f>
        <v>91.78</v>
      </c>
    </row>
    <row r="8" spans="1:8" ht="14.25" customHeight="1">
      <c r="A8" s="23" t="s">
        <v>47</v>
      </c>
      <c r="B8" s="27"/>
      <c r="C8" s="28" t="s">
        <v>48</v>
      </c>
      <c r="D8" s="30"/>
      <c r="E8" s="28" t="s">
        <v>49</v>
      </c>
      <c r="F8" s="27">
        <v>23.4</v>
      </c>
      <c r="G8" s="28" t="s">
        <v>50</v>
      </c>
      <c r="H8" s="27"/>
    </row>
    <row r="9" spans="1:8" ht="14.25" customHeight="1">
      <c r="A9" s="28" t="s">
        <v>51</v>
      </c>
      <c r="B9" s="27"/>
      <c r="C9" s="28" t="s">
        <v>52</v>
      </c>
      <c r="D9" s="30"/>
      <c r="E9" s="28" t="s">
        <v>53</v>
      </c>
      <c r="F9" s="27"/>
      <c r="G9" s="28" t="s">
        <v>54</v>
      </c>
      <c r="H9" s="27"/>
    </row>
    <row r="10" spans="1:8" ht="14.25" customHeight="1">
      <c r="A10" s="28" t="s">
        <v>55</v>
      </c>
      <c r="B10" s="27"/>
      <c r="C10" s="28" t="s">
        <v>56</v>
      </c>
      <c r="D10" s="30"/>
      <c r="E10" s="23" t="s">
        <v>57</v>
      </c>
      <c r="F10" s="22">
        <f>F12</f>
        <v>68.38</v>
      </c>
      <c r="G10" s="28" t="s">
        <v>58</v>
      </c>
      <c r="H10" s="27"/>
    </row>
    <row r="11" spans="1:8" ht="14.25" customHeight="1">
      <c r="A11" s="28" t="s">
        <v>59</v>
      </c>
      <c r="B11" s="27"/>
      <c r="C11" s="28" t="s">
        <v>60</v>
      </c>
      <c r="D11" s="30"/>
      <c r="E11" s="28" t="s">
        <v>61</v>
      </c>
      <c r="F11" s="27"/>
      <c r="G11" s="28" t="s">
        <v>62</v>
      </c>
      <c r="H11" s="27"/>
    </row>
    <row r="12" spans="1:8" ht="14.25" customHeight="1">
      <c r="A12" s="28" t="s">
        <v>63</v>
      </c>
      <c r="B12" s="27"/>
      <c r="C12" s="28" t="s">
        <v>64</v>
      </c>
      <c r="D12" s="30"/>
      <c r="E12" s="28" t="s">
        <v>65</v>
      </c>
      <c r="F12" s="27">
        <v>68.38</v>
      </c>
      <c r="G12" s="28" t="s">
        <v>66</v>
      </c>
      <c r="H12" s="27"/>
    </row>
    <row r="13" spans="1:8" ht="14.25" customHeight="1">
      <c r="A13" s="28" t="s">
        <v>67</v>
      </c>
      <c r="B13" s="27"/>
      <c r="C13" s="28" t="s">
        <v>68</v>
      </c>
      <c r="D13" s="30">
        <v>13.86</v>
      </c>
      <c r="E13" s="28" t="s">
        <v>69</v>
      </c>
      <c r="F13" s="27"/>
      <c r="G13" s="28" t="s">
        <v>70</v>
      </c>
      <c r="H13" s="27"/>
    </row>
    <row r="14" spans="1:8" ht="14.25" customHeight="1">
      <c r="A14" s="28" t="s">
        <v>71</v>
      </c>
      <c r="B14" s="27"/>
      <c r="C14" s="28" t="s">
        <v>72</v>
      </c>
      <c r="D14" s="30"/>
      <c r="E14" s="28" t="s">
        <v>73</v>
      </c>
      <c r="F14" s="27"/>
      <c r="G14" s="28" t="s">
        <v>74</v>
      </c>
      <c r="H14" s="27"/>
    </row>
    <row r="15" spans="1:8" ht="14.25" customHeight="1">
      <c r="A15" s="28" t="s">
        <v>75</v>
      </c>
      <c r="B15" s="27"/>
      <c r="C15" s="28" t="s">
        <v>76</v>
      </c>
      <c r="D15" s="30">
        <v>7.04</v>
      </c>
      <c r="E15" s="28" t="s">
        <v>77</v>
      </c>
      <c r="F15" s="27"/>
      <c r="G15" s="28" t="s">
        <v>78</v>
      </c>
      <c r="H15" s="27"/>
    </row>
    <row r="16" spans="1:8" ht="14.25" customHeight="1">
      <c r="A16" s="28" t="s">
        <v>79</v>
      </c>
      <c r="B16" s="27"/>
      <c r="C16" s="28" t="s">
        <v>80</v>
      </c>
      <c r="D16" s="30"/>
      <c r="E16" s="28" t="s">
        <v>81</v>
      </c>
      <c r="F16" s="27"/>
      <c r="G16" s="28" t="s">
        <v>82</v>
      </c>
      <c r="H16" s="27"/>
    </row>
    <row r="17" spans="1:8" ht="14.25" customHeight="1">
      <c r="A17" s="28" t="s">
        <v>83</v>
      </c>
      <c r="B17" s="27"/>
      <c r="C17" s="28" t="s">
        <v>84</v>
      </c>
      <c r="D17" s="30">
        <v>164.48</v>
      </c>
      <c r="E17" s="28" t="s">
        <v>85</v>
      </c>
      <c r="F17" s="27"/>
      <c r="G17" s="28" t="s">
        <v>86</v>
      </c>
      <c r="H17" s="27"/>
    </row>
    <row r="18" spans="1:8" ht="14.25" customHeight="1">
      <c r="A18" s="28" t="s">
        <v>87</v>
      </c>
      <c r="B18" s="27"/>
      <c r="C18" s="28" t="s">
        <v>88</v>
      </c>
      <c r="D18" s="30"/>
      <c r="E18" s="28" t="s">
        <v>89</v>
      </c>
      <c r="F18" s="27"/>
      <c r="G18" s="28" t="s">
        <v>90</v>
      </c>
      <c r="H18" s="27"/>
    </row>
    <row r="19" spans="1:8" ht="14.25" customHeight="1">
      <c r="A19" s="28" t="s">
        <v>91</v>
      </c>
      <c r="B19" s="27"/>
      <c r="C19" s="28" t="s">
        <v>92</v>
      </c>
      <c r="D19" s="30"/>
      <c r="E19" s="28" t="s">
        <v>93</v>
      </c>
      <c r="F19" s="27"/>
      <c r="G19" s="28" t="s">
        <v>94</v>
      </c>
      <c r="H19" s="27"/>
    </row>
    <row r="20" spans="1:8" ht="14.25" customHeight="1">
      <c r="A20" s="23" t="s">
        <v>95</v>
      </c>
      <c r="B20" s="22"/>
      <c r="C20" s="28" t="s">
        <v>96</v>
      </c>
      <c r="D20" s="30"/>
      <c r="E20" s="28" t="s">
        <v>97</v>
      </c>
      <c r="F20" s="27"/>
      <c r="G20" s="28"/>
      <c r="H20" s="27"/>
    </row>
    <row r="21" spans="1:8" ht="14.25" customHeight="1">
      <c r="A21" s="23" t="s">
        <v>98</v>
      </c>
      <c r="B21" s="22"/>
      <c r="C21" s="28" t="s">
        <v>99</v>
      </c>
      <c r="D21" s="30"/>
      <c r="E21" s="23" t="s">
        <v>100</v>
      </c>
      <c r="F21" s="22"/>
      <c r="G21" s="28"/>
      <c r="H21" s="27"/>
    </row>
    <row r="22" spans="1:8" ht="14.25" customHeight="1">
      <c r="A22" s="23" t="s">
        <v>101</v>
      </c>
      <c r="B22" s="22"/>
      <c r="C22" s="28" t="s">
        <v>102</v>
      </c>
      <c r="D22" s="30"/>
      <c r="E22" s="28"/>
      <c r="F22" s="28"/>
      <c r="G22" s="28"/>
      <c r="H22" s="27"/>
    </row>
    <row r="23" spans="1:8" ht="14.25" customHeight="1">
      <c r="A23" s="23" t="s">
        <v>103</v>
      </c>
      <c r="B23" s="22"/>
      <c r="C23" s="28" t="s">
        <v>104</v>
      </c>
      <c r="D23" s="30"/>
      <c r="E23" s="28"/>
      <c r="F23" s="28"/>
      <c r="G23" s="28"/>
      <c r="H23" s="27"/>
    </row>
    <row r="24" spans="1:8" ht="14.25" customHeight="1">
      <c r="A24" s="23" t="s">
        <v>105</v>
      </c>
      <c r="B24" s="22"/>
      <c r="C24" s="28" t="s">
        <v>106</v>
      </c>
      <c r="D24" s="30"/>
      <c r="E24" s="28"/>
      <c r="F24" s="28"/>
      <c r="G24" s="28"/>
      <c r="H24" s="27"/>
    </row>
    <row r="25" spans="1:8" ht="14.25" customHeight="1">
      <c r="A25" s="28" t="s">
        <v>107</v>
      </c>
      <c r="B25" s="27"/>
      <c r="C25" s="28" t="s">
        <v>108</v>
      </c>
      <c r="D25" s="30">
        <v>6.76</v>
      </c>
      <c r="E25" s="28"/>
      <c r="F25" s="28"/>
      <c r="G25" s="28"/>
      <c r="H25" s="27"/>
    </row>
    <row r="26" spans="1:8" ht="14.25" customHeight="1">
      <c r="A26" s="28" t="s">
        <v>109</v>
      </c>
      <c r="B26" s="27"/>
      <c r="C26" s="28" t="s">
        <v>110</v>
      </c>
      <c r="D26" s="30"/>
      <c r="E26" s="28"/>
      <c r="F26" s="28"/>
      <c r="G26" s="28"/>
      <c r="H26" s="27"/>
    </row>
    <row r="27" spans="1:8" ht="14.25" customHeight="1">
      <c r="A27" s="28" t="s">
        <v>111</v>
      </c>
      <c r="B27" s="27"/>
      <c r="C27" s="28" t="s">
        <v>112</v>
      </c>
      <c r="D27" s="30"/>
      <c r="E27" s="28"/>
      <c r="F27" s="28"/>
      <c r="G27" s="28"/>
      <c r="H27" s="27"/>
    </row>
    <row r="28" spans="1:8" ht="14.25" customHeight="1">
      <c r="A28" s="23" t="s">
        <v>113</v>
      </c>
      <c r="B28" s="22"/>
      <c r="C28" s="28" t="s">
        <v>114</v>
      </c>
      <c r="D28" s="30"/>
      <c r="E28" s="28"/>
      <c r="F28" s="28"/>
      <c r="G28" s="28"/>
      <c r="H28" s="27"/>
    </row>
    <row r="29" spans="1:8" ht="14.25" customHeight="1">
      <c r="A29" s="23" t="s">
        <v>115</v>
      </c>
      <c r="B29" s="22"/>
      <c r="C29" s="28" t="s">
        <v>116</v>
      </c>
      <c r="D29" s="30"/>
      <c r="E29" s="28"/>
      <c r="F29" s="28"/>
      <c r="G29" s="28"/>
      <c r="H29" s="27"/>
    </row>
    <row r="30" spans="1:8" ht="14.25" customHeight="1">
      <c r="A30" s="23" t="s">
        <v>117</v>
      </c>
      <c r="B30" s="22"/>
      <c r="C30" s="28" t="s">
        <v>118</v>
      </c>
      <c r="D30" s="30"/>
      <c r="E30" s="28"/>
      <c r="F30" s="28"/>
      <c r="G30" s="28"/>
      <c r="H30" s="27"/>
    </row>
    <row r="31" spans="1:8" ht="14.25" customHeight="1">
      <c r="A31" s="23" t="s">
        <v>119</v>
      </c>
      <c r="B31" s="22"/>
      <c r="C31" s="28" t="s">
        <v>120</v>
      </c>
      <c r="D31" s="30"/>
      <c r="E31" s="28"/>
      <c r="F31" s="28"/>
      <c r="G31" s="28"/>
      <c r="H31" s="27"/>
    </row>
    <row r="32" spans="1:8" ht="14.25" customHeight="1">
      <c r="A32" s="23" t="s">
        <v>121</v>
      </c>
      <c r="B32" s="22"/>
      <c r="C32" s="28" t="s">
        <v>122</v>
      </c>
      <c r="D32" s="30"/>
      <c r="E32" s="28"/>
      <c r="F32" s="28"/>
      <c r="G32" s="28"/>
      <c r="H32" s="27"/>
    </row>
    <row r="33" spans="1:8" ht="9" customHeight="1">
      <c r="A33" s="28"/>
      <c r="B33" s="28"/>
      <c r="C33" s="28" t="s">
        <v>123</v>
      </c>
      <c r="D33" s="30"/>
      <c r="E33" s="28"/>
      <c r="F33" s="28"/>
      <c r="G33" s="28"/>
      <c r="H33" s="28"/>
    </row>
    <row r="34" spans="1:8" ht="9" customHeight="1">
      <c r="A34" s="28"/>
      <c r="B34" s="28"/>
      <c r="C34" s="28" t="s">
        <v>124</v>
      </c>
      <c r="D34" s="30"/>
      <c r="E34" s="28"/>
      <c r="F34" s="28"/>
      <c r="G34" s="28"/>
      <c r="H34" s="28"/>
    </row>
    <row r="35" spans="1:8" ht="9" customHeight="1">
      <c r="A35" s="28"/>
      <c r="B35" s="28"/>
      <c r="C35" s="28" t="s">
        <v>125</v>
      </c>
      <c r="D35" s="30"/>
      <c r="E35" s="28"/>
      <c r="F35" s="28"/>
      <c r="G35" s="28"/>
      <c r="H35" s="28"/>
    </row>
    <row r="36" spans="1:8" ht="9" customHeight="1">
      <c r="A36" s="28"/>
      <c r="B36" s="28"/>
      <c r="C36" s="28"/>
      <c r="D36" s="28"/>
      <c r="E36" s="28"/>
      <c r="F36" s="28"/>
      <c r="G36" s="28"/>
      <c r="H36" s="28"/>
    </row>
    <row r="37" spans="1:8" ht="14.25" customHeight="1">
      <c r="A37" s="23" t="s">
        <v>126</v>
      </c>
      <c r="B37" s="22">
        <f>B6</f>
        <v>192.14</v>
      </c>
      <c r="C37" s="23" t="s">
        <v>127</v>
      </c>
      <c r="D37" s="22">
        <f>D13+D15+D17+D25</f>
        <v>192.14</v>
      </c>
      <c r="E37" s="23" t="s">
        <v>127</v>
      </c>
      <c r="F37" s="22">
        <f>F6+F10</f>
        <v>192.14</v>
      </c>
      <c r="G37" s="23" t="s">
        <v>127</v>
      </c>
      <c r="H37" s="22">
        <f>H6+H7</f>
        <v>192.14</v>
      </c>
    </row>
    <row r="38" spans="1:8" ht="14.25" customHeight="1">
      <c r="A38" s="23" t="s">
        <v>128</v>
      </c>
      <c r="B38" s="22"/>
      <c r="C38" s="23" t="s">
        <v>129</v>
      </c>
      <c r="D38" s="22"/>
      <c r="E38" s="23" t="s">
        <v>129</v>
      </c>
      <c r="F38" s="22"/>
      <c r="G38" s="23" t="s">
        <v>129</v>
      </c>
      <c r="H38" s="22"/>
    </row>
    <row r="39" spans="1:8" ht="14.25" customHeight="1">
      <c r="A39" s="28"/>
      <c r="B39" s="27"/>
      <c r="C39" s="28"/>
      <c r="D39" s="27"/>
      <c r="E39" s="23"/>
      <c r="F39" s="22"/>
      <c r="G39" s="23"/>
      <c r="H39" s="22"/>
    </row>
    <row r="40" spans="1:8" ht="14.25" customHeight="1">
      <c r="A40" s="23" t="s">
        <v>130</v>
      </c>
      <c r="B40" s="22">
        <f>B37</f>
        <v>192.14</v>
      </c>
      <c r="C40" s="23" t="s">
        <v>131</v>
      </c>
      <c r="D40" s="22">
        <f>D37</f>
        <v>192.14</v>
      </c>
      <c r="E40" s="23" t="s">
        <v>131</v>
      </c>
      <c r="F40" s="22">
        <f>F37</f>
        <v>192.14</v>
      </c>
      <c r="G40" s="23" t="s">
        <v>131</v>
      </c>
      <c r="H40" s="22">
        <f>H37</f>
        <v>192.14</v>
      </c>
    </row>
  </sheetData>
  <mergeCells count="5">
    <mergeCell ref="A2:H2"/>
    <mergeCell ref="A3:F3"/>
    <mergeCell ref="G3:H3"/>
    <mergeCell ref="A4:B4"/>
    <mergeCell ref="C4:H4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9"/>
  <sheetViews>
    <sheetView workbookViewId="0">
      <selection activeCell="AB3" sqref="AB3"/>
    </sheetView>
  </sheetViews>
  <sheetFormatPr defaultColWidth="10" defaultRowHeight="13.5"/>
  <cols>
    <col min="1" max="1" width="5.875" customWidth="1"/>
    <col min="2" max="2" width="18.75" customWidth="1"/>
    <col min="3" max="3" width="6.75" customWidth="1"/>
    <col min="4" max="5" width="7.75" customWidth="1"/>
    <col min="6" max="10" width="5" customWidth="1"/>
    <col min="11" max="12" width="6.25" customWidth="1"/>
    <col min="13" max="13" width="6.75" customWidth="1"/>
    <col min="14" max="23" width="4" customWidth="1"/>
    <col min="24" max="25" width="6.125" customWidth="1"/>
    <col min="26" max="26" width="9.75" customWidth="1"/>
  </cols>
  <sheetData>
    <row r="1" spans="1:25" ht="14.25" customHeight="1">
      <c r="A1" s="12"/>
      <c r="X1" s="72" t="s">
        <v>132</v>
      </c>
      <c r="Y1" s="72"/>
    </row>
    <row r="2" spans="1:25" ht="29.45" customHeight="1">
      <c r="A2" s="73" t="s">
        <v>8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</row>
    <row r="3" spans="1:25" ht="19.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70" t="s">
        <v>31</v>
      </c>
      <c r="Y3" s="70"/>
    </row>
    <row r="4" spans="1:25" ht="19.5" customHeight="1">
      <c r="A4" s="74" t="s">
        <v>133</v>
      </c>
      <c r="B4" s="74" t="s">
        <v>134</v>
      </c>
      <c r="C4" s="74" t="s">
        <v>135</v>
      </c>
      <c r="D4" s="74" t="s">
        <v>136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 t="s">
        <v>128</v>
      </c>
      <c r="T4" s="74"/>
      <c r="U4" s="74"/>
      <c r="V4" s="74"/>
      <c r="W4" s="74"/>
      <c r="X4" s="74"/>
      <c r="Y4" s="74"/>
    </row>
    <row r="5" spans="1:25" ht="19.5" customHeight="1">
      <c r="A5" s="74"/>
      <c r="B5" s="74"/>
      <c r="C5" s="74"/>
      <c r="D5" s="74" t="s">
        <v>137</v>
      </c>
      <c r="E5" s="74" t="s">
        <v>138</v>
      </c>
      <c r="F5" s="74" t="s">
        <v>139</v>
      </c>
      <c r="G5" s="74" t="s">
        <v>140</v>
      </c>
      <c r="H5" s="74" t="s">
        <v>141</v>
      </c>
      <c r="I5" s="74" t="s">
        <v>142</v>
      </c>
      <c r="J5" s="74" t="s">
        <v>143</v>
      </c>
      <c r="K5" s="74"/>
      <c r="L5" s="74"/>
      <c r="M5" s="74"/>
      <c r="N5" s="74" t="s">
        <v>144</v>
      </c>
      <c r="O5" s="74" t="s">
        <v>145</v>
      </c>
      <c r="P5" s="74" t="s">
        <v>146</v>
      </c>
      <c r="Q5" s="74" t="s">
        <v>147</v>
      </c>
      <c r="R5" s="74" t="s">
        <v>148</v>
      </c>
      <c r="S5" s="74" t="s">
        <v>137</v>
      </c>
      <c r="T5" s="74" t="s">
        <v>138</v>
      </c>
      <c r="U5" s="74" t="s">
        <v>139</v>
      </c>
      <c r="V5" s="74" t="s">
        <v>140</v>
      </c>
      <c r="W5" s="74" t="s">
        <v>141</v>
      </c>
      <c r="X5" s="74" t="s">
        <v>142</v>
      </c>
      <c r="Y5" s="74" t="s">
        <v>149</v>
      </c>
    </row>
    <row r="6" spans="1:25" ht="36.950000000000003" customHeight="1">
      <c r="A6" s="74"/>
      <c r="B6" s="74"/>
      <c r="C6" s="74"/>
      <c r="D6" s="74"/>
      <c r="E6" s="74"/>
      <c r="F6" s="74"/>
      <c r="G6" s="74"/>
      <c r="H6" s="74"/>
      <c r="I6" s="74"/>
      <c r="J6" s="13" t="s">
        <v>150</v>
      </c>
      <c r="K6" s="13" t="s">
        <v>151</v>
      </c>
      <c r="L6" s="13" t="s">
        <v>152</v>
      </c>
      <c r="M6" s="13" t="s">
        <v>141</v>
      </c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</row>
    <row r="7" spans="1:25" ht="19.899999999999999" customHeight="1">
      <c r="A7" s="21" t="s">
        <v>153</v>
      </c>
      <c r="B7" s="21" t="s">
        <v>154</v>
      </c>
      <c r="C7" s="35">
        <f>D7</f>
        <v>192.14</v>
      </c>
      <c r="D7" s="35">
        <f>E7</f>
        <v>192.14</v>
      </c>
      <c r="E7" s="35">
        <v>192.14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</row>
    <row r="8" spans="1:25" ht="14.25" customHeight="1"/>
    <row r="9" spans="1:25" ht="14.25" customHeight="1">
      <c r="G9" s="12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6"/>
  <sheetViews>
    <sheetView workbookViewId="0">
      <pane ySplit="5" topLeftCell="A6" activePane="bottomLeft" state="frozen"/>
      <selection pane="bottomLeft" activeCell="A22" sqref="A22:E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spans="1:11" ht="14.25" customHeight="1">
      <c r="A1" s="12"/>
      <c r="D1" s="47"/>
      <c r="K1" s="25" t="s">
        <v>155</v>
      </c>
    </row>
    <row r="2" spans="1:11" ht="27.95" customHeight="1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21.95" customHeight="1">
      <c r="A3" s="75" t="s">
        <v>30</v>
      </c>
      <c r="B3" s="75"/>
      <c r="C3" s="75"/>
      <c r="D3" s="75"/>
      <c r="E3" s="75"/>
      <c r="F3" s="75"/>
      <c r="G3" s="75"/>
      <c r="H3" s="75"/>
      <c r="I3" s="75"/>
      <c r="J3" s="75"/>
      <c r="K3" s="18" t="s">
        <v>31</v>
      </c>
    </row>
    <row r="4" spans="1:11" ht="24.2" customHeight="1">
      <c r="A4" s="71" t="s">
        <v>156</v>
      </c>
      <c r="B4" s="71"/>
      <c r="C4" s="71"/>
      <c r="D4" s="71" t="s">
        <v>157</v>
      </c>
      <c r="E4" s="71" t="s">
        <v>158</v>
      </c>
      <c r="F4" s="71" t="s">
        <v>135</v>
      </c>
      <c r="G4" s="71" t="s">
        <v>159</v>
      </c>
      <c r="H4" s="71" t="s">
        <v>160</v>
      </c>
      <c r="I4" s="71" t="s">
        <v>161</v>
      </c>
      <c r="J4" s="71" t="s">
        <v>162</v>
      </c>
      <c r="K4" s="71" t="s">
        <v>163</v>
      </c>
    </row>
    <row r="5" spans="1:11" ht="22.7" customHeight="1">
      <c r="A5" s="20" t="s">
        <v>164</v>
      </c>
      <c r="B5" s="20" t="s">
        <v>165</v>
      </c>
      <c r="C5" s="20" t="s">
        <v>166</v>
      </c>
      <c r="D5" s="71"/>
      <c r="E5" s="71"/>
      <c r="F5" s="71"/>
      <c r="G5" s="71"/>
      <c r="H5" s="71"/>
      <c r="I5" s="71"/>
      <c r="J5" s="71"/>
      <c r="K5" s="71"/>
    </row>
    <row r="6" spans="1:11" ht="19.899999999999999" customHeight="1">
      <c r="A6" s="48"/>
      <c r="B6" s="48"/>
      <c r="C6" s="48"/>
      <c r="D6" s="49" t="s">
        <v>167</v>
      </c>
      <c r="E6" s="49" t="s">
        <v>168</v>
      </c>
      <c r="F6" s="50">
        <f>G6+H6</f>
        <v>192.14</v>
      </c>
      <c r="G6" s="51">
        <f>G7+G13+G17+G24</f>
        <v>123.76</v>
      </c>
      <c r="H6" s="51">
        <f>H7+H13+H17+H24</f>
        <v>68.38</v>
      </c>
      <c r="I6" s="51"/>
      <c r="J6" s="53"/>
      <c r="K6" s="53"/>
    </row>
    <row r="7" spans="1:11" ht="18" customHeight="1">
      <c r="A7" s="52" t="s">
        <v>169</v>
      </c>
      <c r="B7" s="24"/>
      <c r="C7" s="24"/>
      <c r="D7" s="49" t="s">
        <v>170</v>
      </c>
      <c r="E7" s="53" t="s">
        <v>171</v>
      </c>
      <c r="F7" s="50">
        <f t="shared" ref="F7:F26" si="0">G7+H7</f>
        <v>13.86</v>
      </c>
      <c r="G7" s="51">
        <f>G8+G11</f>
        <v>13.86</v>
      </c>
      <c r="H7" s="51"/>
      <c r="I7" s="51"/>
      <c r="J7" s="53"/>
      <c r="K7" s="53"/>
    </row>
    <row r="8" spans="1:11" s="46" customFormat="1" ht="17.25" customHeight="1">
      <c r="A8" s="54" t="s">
        <v>169</v>
      </c>
      <c r="B8" s="54" t="s">
        <v>172</v>
      </c>
      <c r="C8" s="24"/>
      <c r="D8" s="49" t="s">
        <v>173</v>
      </c>
      <c r="E8" s="53" t="s">
        <v>174</v>
      </c>
      <c r="F8" s="50">
        <f t="shared" si="0"/>
        <v>13.52</v>
      </c>
      <c r="G8" s="51">
        <f>G9+G10</f>
        <v>13.52</v>
      </c>
      <c r="H8" s="51"/>
      <c r="I8" s="51"/>
      <c r="J8" s="53"/>
      <c r="K8" s="53"/>
    </row>
    <row r="9" spans="1:11" ht="19.5" customHeight="1">
      <c r="A9" s="52" t="s">
        <v>169</v>
      </c>
      <c r="B9" s="52" t="s">
        <v>172</v>
      </c>
      <c r="C9" s="52" t="s">
        <v>172</v>
      </c>
      <c r="D9" s="55" t="s">
        <v>175</v>
      </c>
      <c r="E9" s="56" t="s">
        <v>176</v>
      </c>
      <c r="F9" s="50">
        <f t="shared" si="0"/>
        <v>9.01</v>
      </c>
      <c r="G9" s="57">
        <v>9.01</v>
      </c>
      <c r="H9" s="57"/>
      <c r="I9" s="57"/>
      <c r="J9" s="56"/>
      <c r="K9" s="56"/>
    </row>
    <row r="10" spans="1:11" ht="19.5" customHeight="1">
      <c r="A10" s="52" t="s">
        <v>169</v>
      </c>
      <c r="B10" s="52" t="s">
        <v>172</v>
      </c>
      <c r="C10" s="52" t="s">
        <v>177</v>
      </c>
      <c r="D10" s="55" t="s">
        <v>178</v>
      </c>
      <c r="E10" s="56" t="s">
        <v>179</v>
      </c>
      <c r="F10" s="50">
        <f t="shared" si="0"/>
        <v>4.51</v>
      </c>
      <c r="G10" s="57">
        <v>4.51</v>
      </c>
      <c r="H10" s="57"/>
      <c r="I10" s="57"/>
      <c r="J10" s="56"/>
      <c r="K10" s="56"/>
    </row>
    <row r="11" spans="1:11" s="46" customFormat="1" ht="17.25" customHeight="1">
      <c r="A11" s="54" t="s">
        <v>169</v>
      </c>
      <c r="B11" s="54" t="s">
        <v>180</v>
      </c>
      <c r="C11" s="24"/>
      <c r="D11" s="49" t="s">
        <v>181</v>
      </c>
      <c r="E11" s="53" t="s">
        <v>182</v>
      </c>
      <c r="F11" s="50">
        <f t="shared" si="0"/>
        <v>0.34</v>
      </c>
      <c r="G11" s="51">
        <f>G12</f>
        <v>0.34</v>
      </c>
      <c r="H11" s="51"/>
      <c r="I11" s="51"/>
      <c r="J11" s="53"/>
      <c r="K11" s="53"/>
    </row>
    <row r="12" spans="1:11" ht="17.25" customHeight="1">
      <c r="A12" s="52" t="s">
        <v>169</v>
      </c>
      <c r="B12" s="52" t="s">
        <v>180</v>
      </c>
      <c r="C12" s="52" t="s">
        <v>183</v>
      </c>
      <c r="D12" s="55" t="s">
        <v>184</v>
      </c>
      <c r="E12" s="56" t="s">
        <v>185</v>
      </c>
      <c r="F12" s="50">
        <f t="shared" si="0"/>
        <v>0.34</v>
      </c>
      <c r="G12" s="57">
        <v>0.34</v>
      </c>
      <c r="H12" s="57"/>
      <c r="I12" s="57"/>
      <c r="J12" s="56"/>
      <c r="K12" s="56"/>
    </row>
    <row r="13" spans="1:11" ht="18" customHeight="1">
      <c r="A13" s="52" t="s">
        <v>186</v>
      </c>
      <c r="B13" s="24"/>
      <c r="C13" s="24"/>
      <c r="D13" s="49" t="s">
        <v>187</v>
      </c>
      <c r="E13" s="53" t="s">
        <v>188</v>
      </c>
      <c r="F13" s="50">
        <f t="shared" si="0"/>
        <v>7.04</v>
      </c>
      <c r="G13" s="51">
        <f>G14</f>
        <v>7.04</v>
      </c>
      <c r="H13" s="51"/>
      <c r="I13" s="51"/>
      <c r="J13" s="53"/>
      <c r="K13" s="53"/>
    </row>
    <row r="14" spans="1:11" s="46" customFormat="1" ht="17.25" customHeight="1">
      <c r="A14" s="54" t="s">
        <v>186</v>
      </c>
      <c r="B14" s="54" t="s">
        <v>189</v>
      </c>
      <c r="C14" s="24"/>
      <c r="D14" s="49" t="s">
        <v>190</v>
      </c>
      <c r="E14" s="53" t="s">
        <v>191</v>
      </c>
      <c r="F14" s="50">
        <f t="shared" si="0"/>
        <v>7.04</v>
      </c>
      <c r="G14" s="51">
        <f>G15+G16</f>
        <v>7.04</v>
      </c>
      <c r="H14" s="51"/>
      <c r="I14" s="51"/>
      <c r="J14" s="53"/>
      <c r="K14" s="53"/>
    </row>
    <row r="15" spans="1:11" ht="17.25" customHeight="1">
      <c r="A15" s="52" t="s">
        <v>186</v>
      </c>
      <c r="B15" s="52" t="s">
        <v>189</v>
      </c>
      <c r="C15" s="52" t="s">
        <v>192</v>
      </c>
      <c r="D15" s="55" t="s">
        <v>193</v>
      </c>
      <c r="E15" s="56" t="s">
        <v>194</v>
      </c>
      <c r="F15" s="50">
        <f t="shared" si="0"/>
        <v>2.25</v>
      </c>
      <c r="G15" s="57">
        <v>2.25</v>
      </c>
      <c r="H15" s="57"/>
      <c r="I15" s="57"/>
      <c r="J15" s="56"/>
      <c r="K15" s="56"/>
    </row>
    <row r="16" spans="1:11" ht="17.25" customHeight="1">
      <c r="A16" s="52" t="s">
        <v>186</v>
      </c>
      <c r="B16" s="52" t="s">
        <v>189</v>
      </c>
      <c r="C16" s="52" t="s">
        <v>195</v>
      </c>
      <c r="D16" s="55" t="s">
        <v>196</v>
      </c>
      <c r="E16" s="56" t="s">
        <v>197</v>
      </c>
      <c r="F16" s="50">
        <f t="shared" si="0"/>
        <v>4.79</v>
      </c>
      <c r="G16" s="57">
        <v>4.79</v>
      </c>
      <c r="H16" s="57"/>
      <c r="I16" s="57"/>
      <c r="J16" s="56"/>
      <c r="K16" s="56"/>
    </row>
    <row r="17" spans="1:11" ht="18" customHeight="1">
      <c r="A17" s="52" t="s">
        <v>198</v>
      </c>
      <c r="B17" s="24"/>
      <c r="C17" s="24"/>
      <c r="D17" s="49" t="s">
        <v>199</v>
      </c>
      <c r="E17" s="53" t="s">
        <v>200</v>
      </c>
      <c r="F17" s="50">
        <f t="shared" si="0"/>
        <v>164.48</v>
      </c>
      <c r="G17" s="51">
        <f>G18</f>
        <v>96.1</v>
      </c>
      <c r="H17" s="51">
        <f>H18+H22</f>
        <v>68.38</v>
      </c>
      <c r="I17" s="51"/>
      <c r="J17" s="53"/>
      <c r="K17" s="53"/>
    </row>
    <row r="18" spans="1:11" s="46" customFormat="1" ht="17.25" customHeight="1">
      <c r="A18" s="54" t="s">
        <v>198</v>
      </c>
      <c r="B18" s="54" t="s">
        <v>201</v>
      </c>
      <c r="C18" s="24"/>
      <c r="D18" s="49" t="s">
        <v>202</v>
      </c>
      <c r="E18" s="53" t="s">
        <v>203</v>
      </c>
      <c r="F18" s="50">
        <f t="shared" si="0"/>
        <v>101.1</v>
      </c>
      <c r="G18" s="51">
        <f>G19+G20+G21</f>
        <v>96.1</v>
      </c>
      <c r="H18" s="51">
        <f>H19+H20+H21</f>
        <v>5</v>
      </c>
      <c r="I18" s="51"/>
      <c r="J18" s="53"/>
      <c r="K18" s="53"/>
    </row>
    <row r="19" spans="1:11" ht="17.25" customHeight="1">
      <c r="A19" s="52" t="s">
        <v>198</v>
      </c>
      <c r="B19" s="52" t="s">
        <v>201</v>
      </c>
      <c r="C19" s="52" t="s">
        <v>201</v>
      </c>
      <c r="D19" s="55" t="s">
        <v>204</v>
      </c>
      <c r="E19" s="56" t="s">
        <v>205</v>
      </c>
      <c r="F19" s="50">
        <f t="shared" si="0"/>
        <v>72.7</v>
      </c>
      <c r="G19" s="57">
        <v>72.7</v>
      </c>
      <c r="H19" s="57"/>
      <c r="I19" s="57"/>
      <c r="J19" s="56"/>
      <c r="K19" s="56"/>
    </row>
    <row r="20" spans="1:11" ht="17.25" customHeight="1">
      <c r="A20" s="52" t="s">
        <v>198</v>
      </c>
      <c r="B20" s="52" t="s">
        <v>201</v>
      </c>
      <c r="C20" s="52" t="s">
        <v>183</v>
      </c>
      <c r="D20" s="55" t="s">
        <v>206</v>
      </c>
      <c r="E20" s="56" t="s">
        <v>207</v>
      </c>
      <c r="F20" s="50">
        <f t="shared" si="0"/>
        <v>23.4</v>
      </c>
      <c r="G20" s="57">
        <v>23.4</v>
      </c>
      <c r="H20" s="57"/>
      <c r="I20" s="57"/>
      <c r="J20" s="56"/>
      <c r="K20" s="56"/>
    </row>
    <row r="21" spans="1:11" ht="17.25" customHeight="1">
      <c r="A21" s="52" t="s">
        <v>198</v>
      </c>
      <c r="B21" s="52" t="s">
        <v>201</v>
      </c>
      <c r="C21" s="52" t="s">
        <v>208</v>
      </c>
      <c r="D21" s="55" t="s">
        <v>209</v>
      </c>
      <c r="E21" s="56" t="s">
        <v>210</v>
      </c>
      <c r="F21" s="50">
        <f t="shared" si="0"/>
        <v>5</v>
      </c>
      <c r="G21" s="57"/>
      <c r="H21" s="57">
        <v>5</v>
      </c>
      <c r="I21" s="57"/>
      <c r="J21" s="56"/>
      <c r="K21" s="56"/>
    </row>
    <row r="22" spans="1:11" s="46" customFormat="1" ht="17.25" customHeight="1">
      <c r="A22" s="54" t="s">
        <v>198</v>
      </c>
      <c r="B22" s="58" t="s">
        <v>192</v>
      </c>
      <c r="C22" s="54"/>
      <c r="D22" s="54">
        <v>21203</v>
      </c>
      <c r="E22" s="53" t="s">
        <v>211</v>
      </c>
      <c r="F22" s="50">
        <f t="shared" si="0"/>
        <v>63.38</v>
      </c>
      <c r="G22" s="50"/>
      <c r="H22" s="50">
        <f>H23</f>
        <v>63.38</v>
      </c>
      <c r="I22" s="50"/>
      <c r="J22" s="53"/>
      <c r="K22" s="53"/>
    </row>
    <row r="23" spans="1:11" ht="17.25" customHeight="1">
      <c r="A23" s="54">
        <v>212</v>
      </c>
      <c r="B23" s="58" t="s">
        <v>192</v>
      </c>
      <c r="C23" s="52">
        <v>99</v>
      </c>
      <c r="D23" s="52">
        <v>2120399</v>
      </c>
      <c r="E23" s="56" t="s">
        <v>212</v>
      </c>
      <c r="F23" s="50">
        <f t="shared" si="0"/>
        <v>63.38</v>
      </c>
      <c r="G23" s="57"/>
      <c r="H23" s="57">
        <v>63.38</v>
      </c>
      <c r="I23" s="57"/>
      <c r="J23" s="56"/>
      <c r="K23" s="56"/>
    </row>
    <row r="24" spans="1:11" ht="18" customHeight="1">
      <c r="A24" s="52" t="s">
        <v>213</v>
      </c>
      <c r="B24" s="24"/>
      <c r="C24" s="24"/>
      <c r="D24" s="49" t="s">
        <v>214</v>
      </c>
      <c r="E24" s="53" t="s">
        <v>215</v>
      </c>
      <c r="F24" s="50">
        <f t="shared" si="0"/>
        <v>6.76</v>
      </c>
      <c r="G24" s="51">
        <f>G25</f>
        <v>6.76</v>
      </c>
      <c r="H24" s="51"/>
      <c r="I24" s="51"/>
      <c r="J24" s="53"/>
      <c r="K24" s="53"/>
    </row>
    <row r="25" spans="1:11" s="46" customFormat="1" ht="17.25" customHeight="1">
      <c r="A25" s="54" t="s">
        <v>213</v>
      </c>
      <c r="B25" s="54" t="s">
        <v>183</v>
      </c>
      <c r="C25" s="24"/>
      <c r="D25" s="49" t="s">
        <v>216</v>
      </c>
      <c r="E25" s="53" t="s">
        <v>217</v>
      </c>
      <c r="F25" s="50">
        <f t="shared" si="0"/>
        <v>6.76</v>
      </c>
      <c r="G25" s="51">
        <f>G26</f>
        <v>6.76</v>
      </c>
      <c r="H25" s="51"/>
      <c r="I25" s="51"/>
      <c r="J25" s="53"/>
      <c r="K25" s="53"/>
    </row>
    <row r="26" spans="1:11" ht="17.25" customHeight="1">
      <c r="A26" s="52" t="s">
        <v>213</v>
      </c>
      <c r="B26" s="52" t="s">
        <v>183</v>
      </c>
      <c r="C26" s="52" t="s">
        <v>201</v>
      </c>
      <c r="D26" s="55" t="s">
        <v>218</v>
      </c>
      <c r="E26" s="56" t="s">
        <v>219</v>
      </c>
      <c r="F26" s="50">
        <f t="shared" si="0"/>
        <v>6.76</v>
      </c>
      <c r="G26" s="57">
        <v>6.76</v>
      </c>
      <c r="H26" s="57"/>
      <c r="I26" s="57"/>
      <c r="J26" s="56"/>
      <c r="K26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4" type="noConversion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V16"/>
  <sheetViews>
    <sheetView zoomScale="120" zoomScaleNormal="120" workbookViewId="0">
      <selection activeCell="I1" sqref="I1:T104857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8" width="7.125" customWidth="1"/>
    <col min="9" max="20" width="6.5" customWidth="1"/>
    <col min="21" max="22" width="9.75" customWidth="1"/>
  </cols>
  <sheetData>
    <row r="1" spans="1:22" ht="14.25" customHeight="1">
      <c r="A1" s="12"/>
      <c r="S1" s="72" t="s">
        <v>220</v>
      </c>
      <c r="T1" s="72"/>
    </row>
    <row r="2" spans="1:22" ht="36.950000000000003" customHeight="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2" ht="17.25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31</v>
      </c>
      <c r="T3" s="70"/>
    </row>
    <row r="4" spans="1:22" ht="17.25" customHeight="1">
      <c r="A4" s="74" t="s">
        <v>156</v>
      </c>
      <c r="B4" s="74"/>
      <c r="C4" s="74"/>
      <c r="D4" s="74" t="s">
        <v>221</v>
      </c>
      <c r="E4" s="74" t="s">
        <v>222</v>
      </c>
      <c r="F4" s="74" t="s">
        <v>223</v>
      </c>
      <c r="G4" s="74" t="s">
        <v>224</v>
      </c>
      <c r="H4" s="74" t="s">
        <v>225</v>
      </c>
      <c r="I4" s="74" t="s">
        <v>226</v>
      </c>
      <c r="J4" s="74" t="s">
        <v>227</v>
      </c>
      <c r="K4" s="74" t="s">
        <v>228</v>
      </c>
      <c r="L4" s="74" t="s">
        <v>229</v>
      </c>
      <c r="M4" s="74" t="s">
        <v>230</v>
      </c>
      <c r="N4" s="74" t="s">
        <v>231</v>
      </c>
      <c r="O4" s="74" t="s">
        <v>232</v>
      </c>
      <c r="P4" s="74" t="s">
        <v>233</v>
      </c>
      <c r="Q4" s="74" t="s">
        <v>234</v>
      </c>
      <c r="R4" s="74" t="s">
        <v>235</v>
      </c>
      <c r="S4" s="74" t="s">
        <v>236</v>
      </c>
      <c r="T4" s="74" t="s">
        <v>237</v>
      </c>
    </row>
    <row r="5" spans="1:22" ht="18" customHeight="1">
      <c r="A5" s="13" t="s">
        <v>164</v>
      </c>
      <c r="B5" s="13" t="s">
        <v>165</v>
      </c>
      <c r="C5" s="13" t="s">
        <v>166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</row>
    <row r="6" spans="1:22" ht="19.899999999999999" customHeight="1">
      <c r="A6" s="31"/>
      <c r="B6" s="31"/>
      <c r="C6" s="31"/>
      <c r="D6" s="29" t="s">
        <v>167</v>
      </c>
      <c r="E6" s="29" t="s">
        <v>238</v>
      </c>
      <c r="F6" s="44">
        <f>G6+H6</f>
        <v>192.14</v>
      </c>
      <c r="G6" s="44">
        <f>SUM(G7:G16)</f>
        <v>123.76</v>
      </c>
      <c r="H6" s="44">
        <f>SUM(H7:H16)</f>
        <v>68.38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</row>
    <row r="7" spans="1:22" ht="19.899999999999999" customHeight="1">
      <c r="A7" s="32" t="s">
        <v>169</v>
      </c>
      <c r="B7" s="32" t="s">
        <v>172</v>
      </c>
      <c r="C7" s="32" t="s">
        <v>172</v>
      </c>
      <c r="D7" s="26" t="s">
        <v>239</v>
      </c>
      <c r="E7" s="33" t="s">
        <v>240</v>
      </c>
      <c r="F7" s="44">
        <f t="shared" ref="F7:F16" si="0">G7+H7</f>
        <v>9.01</v>
      </c>
      <c r="G7" s="34">
        <v>9.01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V7" s="45"/>
    </row>
    <row r="8" spans="1:22" ht="19.899999999999999" customHeight="1">
      <c r="A8" s="32" t="s">
        <v>169</v>
      </c>
      <c r="B8" s="32" t="s">
        <v>172</v>
      </c>
      <c r="C8" s="32" t="s">
        <v>177</v>
      </c>
      <c r="D8" s="26" t="s">
        <v>239</v>
      </c>
      <c r="E8" s="33" t="s">
        <v>241</v>
      </c>
      <c r="F8" s="44">
        <f t="shared" si="0"/>
        <v>4.51</v>
      </c>
      <c r="G8" s="34">
        <v>4.51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V8" s="45"/>
    </row>
    <row r="9" spans="1:22" ht="19.899999999999999" customHeight="1">
      <c r="A9" s="32" t="s">
        <v>169</v>
      </c>
      <c r="B9" s="32" t="s">
        <v>180</v>
      </c>
      <c r="C9" s="32" t="s">
        <v>183</v>
      </c>
      <c r="D9" s="26" t="s">
        <v>239</v>
      </c>
      <c r="E9" s="33" t="s">
        <v>242</v>
      </c>
      <c r="F9" s="44">
        <f t="shared" si="0"/>
        <v>0.34</v>
      </c>
      <c r="G9" s="34">
        <v>0.34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V9" s="45"/>
    </row>
    <row r="10" spans="1:22" ht="19.899999999999999" customHeight="1">
      <c r="A10" s="32" t="s">
        <v>186</v>
      </c>
      <c r="B10" s="32" t="s">
        <v>189</v>
      </c>
      <c r="C10" s="32" t="s">
        <v>192</v>
      </c>
      <c r="D10" s="26" t="s">
        <v>239</v>
      </c>
      <c r="E10" s="33" t="s">
        <v>243</v>
      </c>
      <c r="F10" s="44">
        <f t="shared" si="0"/>
        <v>2.25</v>
      </c>
      <c r="G10" s="34">
        <v>2.25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V10" s="45"/>
    </row>
    <row r="11" spans="1:22" ht="19.899999999999999" customHeight="1">
      <c r="A11" s="32" t="s">
        <v>186</v>
      </c>
      <c r="B11" s="32" t="s">
        <v>189</v>
      </c>
      <c r="C11" s="32" t="s">
        <v>195</v>
      </c>
      <c r="D11" s="26" t="s">
        <v>239</v>
      </c>
      <c r="E11" s="33" t="s">
        <v>244</v>
      </c>
      <c r="F11" s="44">
        <f t="shared" si="0"/>
        <v>4.79</v>
      </c>
      <c r="G11" s="34">
        <v>4.79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V11" s="45"/>
    </row>
    <row r="12" spans="1:22" ht="19.899999999999999" customHeight="1">
      <c r="A12" s="32" t="s">
        <v>198</v>
      </c>
      <c r="B12" s="32" t="s">
        <v>201</v>
      </c>
      <c r="C12" s="32" t="s">
        <v>201</v>
      </c>
      <c r="D12" s="26" t="s">
        <v>239</v>
      </c>
      <c r="E12" s="33" t="s">
        <v>245</v>
      </c>
      <c r="F12" s="44">
        <f t="shared" si="0"/>
        <v>72.7</v>
      </c>
      <c r="G12" s="34">
        <v>72.7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V12" s="45"/>
    </row>
    <row r="13" spans="1:22" ht="19.899999999999999" customHeight="1">
      <c r="A13" s="32" t="s">
        <v>198</v>
      </c>
      <c r="B13" s="32" t="s">
        <v>201</v>
      </c>
      <c r="C13" s="32" t="s">
        <v>183</v>
      </c>
      <c r="D13" s="26" t="s">
        <v>239</v>
      </c>
      <c r="E13" s="33" t="s">
        <v>246</v>
      </c>
      <c r="F13" s="44">
        <f t="shared" si="0"/>
        <v>23.4</v>
      </c>
      <c r="G13" s="34">
        <v>23.4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V13" s="45"/>
    </row>
    <row r="14" spans="1:22" ht="19.899999999999999" customHeight="1">
      <c r="A14" s="32" t="s">
        <v>198</v>
      </c>
      <c r="B14" s="32" t="s">
        <v>201</v>
      </c>
      <c r="C14" s="32" t="s">
        <v>208</v>
      </c>
      <c r="D14" s="26" t="s">
        <v>239</v>
      </c>
      <c r="E14" s="33" t="s">
        <v>247</v>
      </c>
      <c r="F14" s="44">
        <f t="shared" si="0"/>
        <v>5</v>
      </c>
      <c r="G14" s="34"/>
      <c r="H14" s="34">
        <v>5</v>
      </c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V14" s="45"/>
    </row>
    <row r="15" spans="1:22" ht="19.899999999999999" customHeight="1">
      <c r="A15" s="32" t="s">
        <v>198</v>
      </c>
      <c r="B15" s="43" t="s">
        <v>192</v>
      </c>
      <c r="C15" s="32">
        <v>99</v>
      </c>
      <c r="D15" s="26" t="s">
        <v>239</v>
      </c>
      <c r="E15" s="33" t="s">
        <v>248</v>
      </c>
      <c r="F15" s="44">
        <f t="shared" si="0"/>
        <v>63.38</v>
      </c>
      <c r="G15" s="34"/>
      <c r="H15" s="34">
        <v>63.38</v>
      </c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V15" s="45"/>
    </row>
    <row r="16" spans="1:22" ht="19.899999999999999" customHeight="1">
      <c r="A16" s="32" t="s">
        <v>213</v>
      </c>
      <c r="B16" s="32" t="s">
        <v>183</v>
      </c>
      <c r="C16" s="32" t="s">
        <v>201</v>
      </c>
      <c r="D16" s="26" t="s">
        <v>239</v>
      </c>
      <c r="E16" s="33" t="s">
        <v>249</v>
      </c>
      <c r="F16" s="44">
        <f t="shared" si="0"/>
        <v>6.76</v>
      </c>
      <c r="G16" s="34">
        <v>6.76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V16" s="45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6"/>
  <sheetViews>
    <sheetView zoomScale="120" zoomScaleNormal="120" workbookViewId="0">
      <selection activeCell="N1" sqref="N1:P1048576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7.75" customWidth="1"/>
    <col min="6" max="6" width="9" customWidth="1"/>
    <col min="7" max="7" width="7.125" customWidth="1"/>
    <col min="8" max="8" width="6.25" customWidth="1"/>
    <col min="9" max="13" width="7.125" customWidth="1"/>
    <col min="14" max="16" width="5.125" customWidth="1"/>
    <col min="17" max="21" width="6.125" customWidth="1"/>
    <col min="22" max="23" width="9.75" customWidth="1"/>
  </cols>
  <sheetData>
    <row r="1" spans="1:21" ht="14.25" customHeight="1">
      <c r="A1" s="12"/>
      <c r="T1" s="72" t="s">
        <v>250</v>
      </c>
      <c r="U1" s="72"/>
    </row>
    <row r="2" spans="1:21" ht="32.450000000000003" customHeight="1">
      <c r="A2" s="73" t="s">
        <v>11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ht="21.2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70" t="s">
        <v>31</v>
      </c>
      <c r="U3" s="70"/>
    </row>
    <row r="4" spans="1:21" ht="19.5" customHeight="1">
      <c r="A4" s="74" t="s">
        <v>156</v>
      </c>
      <c r="B4" s="74"/>
      <c r="C4" s="74"/>
      <c r="D4" s="74" t="s">
        <v>221</v>
      </c>
      <c r="E4" s="74" t="s">
        <v>222</v>
      </c>
      <c r="F4" s="74" t="s">
        <v>251</v>
      </c>
      <c r="G4" s="74" t="s">
        <v>159</v>
      </c>
      <c r="H4" s="74"/>
      <c r="I4" s="74"/>
      <c r="J4" s="74"/>
      <c r="K4" s="74" t="s">
        <v>160</v>
      </c>
      <c r="L4" s="74"/>
      <c r="M4" s="74"/>
      <c r="N4" s="74"/>
      <c r="O4" s="74"/>
      <c r="P4" s="74"/>
      <c r="Q4" s="74"/>
      <c r="R4" s="74"/>
      <c r="S4" s="74"/>
      <c r="T4" s="74"/>
      <c r="U4" s="74"/>
    </row>
    <row r="5" spans="1:21" ht="65.099999999999994" customHeight="1">
      <c r="A5" s="13" t="s">
        <v>164</v>
      </c>
      <c r="B5" s="13" t="s">
        <v>165</v>
      </c>
      <c r="C5" s="13" t="s">
        <v>166</v>
      </c>
      <c r="D5" s="74"/>
      <c r="E5" s="74"/>
      <c r="F5" s="74"/>
      <c r="G5" s="13" t="s">
        <v>135</v>
      </c>
      <c r="H5" s="13" t="s">
        <v>252</v>
      </c>
      <c r="I5" s="13" t="s">
        <v>253</v>
      </c>
      <c r="J5" s="13" t="s">
        <v>232</v>
      </c>
      <c r="K5" s="13" t="s">
        <v>135</v>
      </c>
      <c r="L5" s="13" t="s">
        <v>254</v>
      </c>
      <c r="M5" s="13" t="s">
        <v>255</v>
      </c>
      <c r="N5" s="13" t="s">
        <v>256</v>
      </c>
      <c r="O5" s="13" t="s">
        <v>234</v>
      </c>
      <c r="P5" s="13" t="s">
        <v>257</v>
      </c>
      <c r="Q5" s="13" t="s">
        <v>258</v>
      </c>
      <c r="R5" s="13" t="s">
        <v>259</v>
      </c>
      <c r="S5" s="13" t="s">
        <v>230</v>
      </c>
      <c r="T5" s="13" t="s">
        <v>233</v>
      </c>
      <c r="U5" s="13" t="s">
        <v>237</v>
      </c>
    </row>
    <row r="6" spans="1:21" ht="19.899999999999999" customHeight="1">
      <c r="A6" s="31"/>
      <c r="B6" s="31"/>
      <c r="C6" s="31"/>
      <c r="D6" s="29" t="s">
        <v>167</v>
      </c>
      <c r="E6" s="29" t="s">
        <v>238</v>
      </c>
      <c r="F6" s="35">
        <f>G6+K6</f>
        <v>192.14</v>
      </c>
      <c r="G6" s="22">
        <f>H6+I6+J6</f>
        <v>123.76</v>
      </c>
      <c r="H6" s="42">
        <f>H7+H8+H9+H10+H11+H12+H13+H14+H15+H16</f>
        <v>100.36</v>
      </c>
      <c r="I6" s="42">
        <f t="shared" ref="I6:M6" si="0">I7+I8+I9+I10+I11+I12+I13+I14+I15+I16</f>
        <v>23.4</v>
      </c>
      <c r="J6" s="42">
        <f t="shared" si="0"/>
        <v>0</v>
      </c>
      <c r="K6" s="42">
        <f t="shared" si="0"/>
        <v>68.38</v>
      </c>
      <c r="L6" s="42">
        <f t="shared" si="0"/>
        <v>0</v>
      </c>
      <c r="M6" s="42">
        <f t="shared" si="0"/>
        <v>68.38</v>
      </c>
      <c r="N6" s="22"/>
      <c r="O6" s="22"/>
      <c r="P6" s="22"/>
      <c r="Q6" s="22"/>
      <c r="R6" s="22"/>
      <c r="S6" s="22"/>
      <c r="T6" s="22"/>
      <c r="U6" s="22"/>
    </row>
    <row r="7" spans="1:21" ht="19.899999999999999" customHeight="1">
      <c r="A7" s="32" t="s">
        <v>169</v>
      </c>
      <c r="B7" s="32" t="s">
        <v>172</v>
      </c>
      <c r="C7" s="32" t="s">
        <v>172</v>
      </c>
      <c r="D7" s="32" t="s">
        <v>239</v>
      </c>
      <c r="E7" s="33" t="s">
        <v>240</v>
      </c>
      <c r="F7" s="35">
        <f t="shared" ref="F7:F16" si="1">G7+K7</f>
        <v>9.01</v>
      </c>
      <c r="G7" s="22">
        <f t="shared" ref="G7:G16" si="2">H7+I7+J7</f>
        <v>9.01</v>
      </c>
      <c r="H7" s="27">
        <v>9.01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1" ht="19.899999999999999" customHeight="1">
      <c r="A8" s="32" t="s">
        <v>169</v>
      </c>
      <c r="B8" s="32" t="s">
        <v>172</v>
      </c>
      <c r="C8" s="32" t="s">
        <v>177</v>
      </c>
      <c r="D8" s="32" t="s">
        <v>239</v>
      </c>
      <c r="E8" s="33" t="s">
        <v>241</v>
      </c>
      <c r="F8" s="35">
        <f t="shared" si="1"/>
        <v>4.51</v>
      </c>
      <c r="G8" s="22">
        <f t="shared" si="2"/>
        <v>4.51</v>
      </c>
      <c r="H8" s="27">
        <v>4.51</v>
      </c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</row>
    <row r="9" spans="1:21" ht="19.899999999999999" customHeight="1">
      <c r="A9" s="32" t="s">
        <v>169</v>
      </c>
      <c r="B9" s="32" t="s">
        <v>180</v>
      </c>
      <c r="C9" s="32" t="s">
        <v>183</v>
      </c>
      <c r="D9" s="32" t="s">
        <v>239</v>
      </c>
      <c r="E9" s="33" t="s">
        <v>242</v>
      </c>
      <c r="F9" s="35">
        <f t="shared" si="1"/>
        <v>0.34</v>
      </c>
      <c r="G9" s="22">
        <f t="shared" si="2"/>
        <v>0.34</v>
      </c>
      <c r="H9" s="27">
        <v>0.34</v>
      </c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</row>
    <row r="10" spans="1:21" ht="19.899999999999999" customHeight="1">
      <c r="A10" s="32" t="s">
        <v>186</v>
      </c>
      <c r="B10" s="32" t="s">
        <v>189</v>
      </c>
      <c r="C10" s="32" t="s">
        <v>192</v>
      </c>
      <c r="D10" s="32" t="s">
        <v>239</v>
      </c>
      <c r="E10" s="33" t="s">
        <v>243</v>
      </c>
      <c r="F10" s="35">
        <f t="shared" si="1"/>
        <v>2.25</v>
      </c>
      <c r="G10" s="22">
        <f t="shared" si="2"/>
        <v>2.25</v>
      </c>
      <c r="H10" s="27">
        <v>2.25</v>
      </c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spans="1:21" ht="19.899999999999999" customHeight="1">
      <c r="A11" s="32" t="s">
        <v>186</v>
      </c>
      <c r="B11" s="32" t="s">
        <v>189</v>
      </c>
      <c r="C11" s="32" t="s">
        <v>195</v>
      </c>
      <c r="D11" s="32" t="s">
        <v>239</v>
      </c>
      <c r="E11" s="33" t="s">
        <v>244</v>
      </c>
      <c r="F11" s="35">
        <f t="shared" si="1"/>
        <v>4.79</v>
      </c>
      <c r="G11" s="22">
        <f t="shared" si="2"/>
        <v>4.79</v>
      </c>
      <c r="H11" s="27">
        <v>4.79</v>
      </c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</row>
    <row r="12" spans="1:21" ht="19.899999999999999" customHeight="1">
      <c r="A12" s="32" t="s">
        <v>198</v>
      </c>
      <c r="B12" s="32" t="s">
        <v>201</v>
      </c>
      <c r="C12" s="32" t="s">
        <v>201</v>
      </c>
      <c r="D12" s="32" t="s">
        <v>239</v>
      </c>
      <c r="E12" s="33" t="s">
        <v>245</v>
      </c>
      <c r="F12" s="35">
        <f t="shared" si="1"/>
        <v>72.7</v>
      </c>
      <c r="G12" s="22">
        <f t="shared" si="2"/>
        <v>72.7</v>
      </c>
      <c r="H12" s="27">
        <v>72.7</v>
      </c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</row>
    <row r="13" spans="1:21" ht="19.899999999999999" customHeight="1">
      <c r="A13" s="32" t="s">
        <v>198</v>
      </c>
      <c r="B13" s="32" t="s">
        <v>201</v>
      </c>
      <c r="C13" s="32" t="s">
        <v>183</v>
      </c>
      <c r="D13" s="32" t="s">
        <v>239</v>
      </c>
      <c r="E13" s="33" t="s">
        <v>246</v>
      </c>
      <c r="F13" s="35">
        <f t="shared" si="1"/>
        <v>23.4</v>
      </c>
      <c r="G13" s="22">
        <f t="shared" si="2"/>
        <v>23.4</v>
      </c>
      <c r="H13" s="27"/>
      <c r="I13" s="27">
        <v>23.4</v>
      </c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</row>
    <row r="14" spans="1:21" ht="19.899999999999999" customHeight="1">
      <c r="A14" s="32" t="s">
        <v>198</v>
      </c>
      <c r="B14" s="32" t="s">
        <v>201</v>
      </c>
      <c r="C14" s="32" t="s">
        <v>208</v>
      </c>
      <c r="D14" s="32" t="s">
        <v>239</v>
      </c>
      <c r="E14" s="33" t="s">
        <v>247</v>
      </c>
      <c r="F14" s="35">
        <f t="shared" si="1"/>
        <v>5</v>
      </c>
      <c r="G14" s="22">
        <f t="shared" si="2"/>
        <v>0</v>
      </c>
      <c r="H14" s="27"/>
      <c r="I14" s="27"/>
      <c r="J14" s="27"/>
      <c r="K14" s="27">
        <f>L14+M14</f>
        <v>5</v>
      </c>
      <c r="L14" s="27"/>
      <c r="M14" s="27">
        <v>5</v>
      </c>
      <c r="N14" s="27"/>
      <c r="O14" s="27"/>
      <c r="P14" s="27"/>
      <c r="Q14" s="27"/>
      <c r="R14" s="27"/>
      <c r="S14" s="27"/>
      <c r="T14" s="27"/>
      <c r="U14" s="27"/>
    </row>
    <row r="15" spans="1:21" ht="19.899999999999999" customHeight="1">
      <c r="A15" s="32" t="s">
        <v>198</v>
      </c>
      <c r="B15" s="43" t="s">
        <v>192</v>
      </c>
      <c r="C15" s="32">
        <v>99</v>
      </c>
      <c r="D15" s="32" t="s">
        <v>239</v>
      </c>
      <c r="E15" s="33" t="s">
        <v>260</v>
      </c>
      <c r="F15" s="35">
        <f t="shared" si="1"/>
        <v>63.38</v>
      </c>
      <c r="G15" s="22">
        <f t="shared" si="2"/>
        <v>0</v>
      </c>
      <c r="H15" s="27"/>
      <c r="I15" s="27"/>
      <c r="J15" s="27"/>
      <c r="K15" s="27">
        <f>L15+M15</f>
        <v>63.38</v>
      </c>
      <c r="L15" s="27"/>
      <c r="M15" s="27">
        <v>63.38</v>
      </c>
      <c r="N15" s="27"/>
      <c r="O15" s="27"/>
      <c r="P15" s="27"/>
      <c r="Q15" s="27"/>
      <c r="R15" s="27"/>
      <c r="S15" s="27"/>
      <c r="T15" s="27"/>
      <c r="U15" s="27"/>
    </row>
    <row r="16" spans="1:21" ht="19.899999999999999" customHeight="1">
      <c r="A16" s="32" t="s">
        <v>213</v>
      </c>
      <c r="B16" s="32" t="s">
        <v>183</v>
      </c>
      <c r="C16" s="32" t="s">
        <v>201</v>
      </c>
      <c r="D16" s="32" t="s">
        <v>239</v>
      </c>
      <c r="E16" s="33" t="s">
        <v>249</v>
      </c>
      <c r="F16" s="35">
        <f t="shared" si="1"/>
        <v>6.76</v>
      </c>
      <c r="G16" s="22">
        <f t="shared" si="2"/>
        <v>6.76</v>
      </c>
      <c r="H16" s="27">
        <v>6.76</v>
      </c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topLeftCell="A8" workbookViewId="0">
      <selection activeCell="D41" sqref="D41"/>
    </sheetView>
  </sheetViews>
  <sheetFormatPr defaultColWidth="10" defaultRowHeight="13.5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spans="1:5" ht="14.25" customHeight="1">
      <c r="A1" s="12"/>
      <c r="D1" s="25" t="s">
        <v>261</v>
      </c>
    </row>
    <row r="2" spans="1:5" ht="27.95" customHeight="1">
      <c r="A2" s="73" t="s">
        <v>12</v>
      </c>
      <c r="B2" s="73"/>
      <c r="C2" s="73"/>
      <c r="D2" s="73"/>
    </row>
    <row r="3" spans="1:5" ht="16.5" customHeight="1">
      <c r="A3" s="69" t="s">
        <v>30</v>
      </c>
      <c r="B3" s="69"/>
      <c r="C3" s="69"/>
      <c r="D3" s="18" t="s">
        <v>31</v>
      </c>
      <c r="E3" s="12"/>
    </row>
    <row r="4" spans="1:5" ht="17.649999999999999" customHeight="1">
      <c r="A4" s="71" t="s">
        <v>32</v>
      </c>
      <c r="B4" s="71"/>
      <c r="C4" s="71" t="s">
        <v>33</v>
      </c>
      <c r="D4" s="71"/>
      <c r="E4" s="39"/>
    </row>
    <row r="5" spans="1:5" ht="17.649999999999999" customHeight="1">
      <c r="A5" s="20" t="s">
        <v>34</v>
      </c>
      <c r="B5" s="20" t="s">
        <v>35</v>
      </c>
      <c r="C5" s="20" t="s">
        <v>34</v>
      </c>
      <c r="D5" s="20" t="s">
        <v>35</v>
      </c>
      <c r="E5" s="39"/>
    </row>
    <row r="6" spans="1:5" ht="17.649999999999999" customHeight="1">
      <c r="A6" s="23" t="s">
        <v>262</v>
      </c>
      <c r="B6" s="22">
        <f>B7</f>
        <v>192.14</v>
      </c>
      <c r="C6" s="23" t="s">
        <v>263</v>
      </c>
      <c r="D6" s="35">
        <f>D14+D16+D18+D26</f>
        <v>192.14</v>
      </c>
      <c r="E6" s="40"/>
    </row>
    <row r="7" spans="1:5" ht="17.649999999999999" customHeight="1">
      <c r="A7" s="28" t="s">
        <v>264</v>
      </c>
      <c r="B7" s="27">
        <v>192.14</v>
      </c>
      <c r="C7" s="28" t="s">
        <v>40</v>
      </c>
      <c r="D7" s="30"/>
      <c r="E7" s="40"/>
    </row>
    <row r="8" spans="1:5" ht="17.649999999999999" customHeight="1">
      <c r="A8" s="28" t="s">
        <v>265</v>
      </c>
      <c r="B8" s="27"/>
      <c r="C8" s="28" t="s">
        <v>44</v>
      </c>
      <c r="D8" s="30"/>
      <c r="E8" s="40"/>
    </row>
    <row r="9" spans="1:5" ht="27.2" customHeight="1">
      <c r="A9" s="28" t="s">
        <v>47</v>
      </c>
      <c r="B9" s="27"/>
      <c r="C9" s="28" t="s">
        <v>48</v>
      </c>
      <c r="D9" s="30"/>
      <c r="E9" s="40"/>
    </row>
    <row r="10" spans="1:5" ht="17.649999999999999" customHeight="1">
      <c r="A10" s="28" t="s">
        <v>266</v>
      </c>
      <c r="B10" s="27"/>
      <c r="C10" s="28" t="s">
        <v>52</v>
      </c>
      <c r="D10" s="30"/>
      <c r="E10" s="40"/>
    </row>
    <row r="11" spans="1:5" ht="17.649999999999999" customHeight="1">
      <c r="A11" s="28" t="s">
        <v>267</v>
      </c>
      <c r="B11" s="27"/>
      <c r="C11" s="28" t="s">
        <v>56</v>
      </c>
      <c r="D11" s="30"/>
      <c r="E11" s="40"/>
    </row>
    <row r="12" spans="1:5" ht="17.649999999999999" customHeight="1">
      <c r="A12" s="28" t="s">
        <v>268</v>
      </c>
      <c r="B12" s="27"/>
      <c r="C12" s="28" t="s">
        <v>60</v>
      </c>
      <c r="D12" s="30"/>
      <c r="E12" s="40"/>
    </row>
    <row r="13" spans="1:5" ht="17.649999999999999" customHeight="1">
      <c r="A13" s="23" t="s">
        <v>269</v>
      </c>
      <c r="B13" s="22"/>
      <c r="C13" s="28" t="s">
        <v>64</v>
      </c>
      <c r="D13" s="30"/>
      <c r="E13" s="40"/>
    </row>
    <row r="14" spans="1:5" ht="17.649999999999999" customHeight="1">
      <c r="A14" s="28" t="s">
        <v>264</v>
      </c>
      <c r="B14" s="27"/>
      <c r="C14" s="28" t="s">
        <v>68</v>
      </c>
      <c r="D14" s="30">
        <v>13.86</v>
      </c>
      <c r="E14" s="40"/>
    </row>
    <row r="15" spans="1:5" ht="17.649999999999999" customHeight="1">
      <c r="A15" s="28" t="s">
        <v>266</v>
      </c>
      <c r="B15" s="27"/>
      <c r="C15" s="28" t="s">
        <v>72</v>
      </c>
      <c r="D15" s="30"/>
      <c r="E15" s="40"/>
    </row>
    <row r="16" spans="1:5" ht="17.649999999999999" customHeight="1">
      <c r="A16" s="28" t="s">
        <v>267</v>
      </c>
      <c r="B16" s="27"/>
      <c r="C16" s="28" t="s">
        <v>76</v>
      </c>
      <c r="D16" s="30">
        <v>7.04</v>
      </c>
      <c r="E16" s="40"/>
    </row>
    <row r="17" spans="1:5" ht="17.649999999999999" customHeight="1">
      <c r="A17" s="28" t="s">
        <v>268</v>
      </c>
      <c r="B17" s="27"/>
      <c r="C17" s="28" t="s">
        <v>80</v>
      </c>
      <c r="D17" s="30"/>
      <c r="E17" s="40"/>
    </row>
    <row r="18" spans="1:5" ht="17.649999999999999" customHeight="1">
      <c r="A18" s="28"/>
      <c r="B18" s="27"/>
      <c r="C18" s="28" t="s">
        <v>84</v>
      </c>
      <c r="D18" s="30">
        <v>164.48</v>
      </c>
      <c r="E18" s="40"/>
    </row>
    <row r="19" spans="1:5" ht="17.649999999999999" customHeight="1">
      <c r="A19" s="28"/>
      <c r="B19" s="28"/>
      <c r="C19" s="28" t="s">
        <v>88</v>
      </c>
      <c r="D19" s="30"/>
      <c r="E19" s="40"/>
    </row>
    <row r="20" spans="1:5" ht="17.649999999999999" customHeight="1">
      <c r="A20" s="28"/>
      <c r="B20" s="28"/>
      <c r="C20" s="28" t="s">
        <v>92</v>
      </c>
      <c r="D20" s="30"/>
      <c r="E20" s="40"/>
    </row>
    <row r="21" spans="1:5" ht="17.649999999999999" customHeight="1">
      <c r="A21" s="28"/>
      <c r="B21" s="28"/>
      <c r="C21" s="28" t="s">
        <v>96</v>
      </c>
      <c r="D21" s="30"/>
      <c r="E21" s="40"/>
    </row>
    <row r="22" spans="1:5" ht="17.649999999999999" customHeight="1">
      <c r="A22" s="28"/>
      <c r="B22" s="28"/>
      <c r="C22" s="28" t="s">
        <v>99</v>
      </c>
      <c r="D22" s="30"/>
      <c r="E22" s="40"/>
    </row>
    <row r="23" spans="1:5" ht="17.649999999999999" customHeight="1">
      <c r="A23" s="28"/>
      <c r="B23" s="28"/>
      <c r="C23" s="28" t="s">
        <v>102</v>
      </c>
      <c r="D23" s="30"/>
      <c r="E23" s="40"/>
    </row>
    <row r="24" spans="1:5" ht="17.649999999999999" customHeight="1">
      <c r="A24" s="28"/>
      <c r="B24" s="28"/>
      <c r="C24" s="28" t="s">
        <v>104</v>
      </c>
      <c r="D24" s="30"/>
      <c r="E24" s="40"/>
    </row>
    <row r="25" spans="1:5" ht="17.649999999999999" customHeight="1">
      <c r="A25" s="28"/>
      <c r="B25" s="28"/>
      <c r="C25" s="28" t="s">
        <v>106</v>
      </c>
      <c r="D25" s="30"/>
      <c r="E25" s="40"/>
    </row>
    <row r="26" spans="1:5" ht="17.649999999999999" customHeight="1">
      <c r="A26" s="28"/>
      <c r="B26" s="28"/>
      <c r="C26" s="28" t="s">
        <v>108</v>
      </c>
      <c r="D26" s="30">
        <v>6.76</v>
      </c>
      <c r="E26" s="40"/>
    </row>
    <row r="27" spans="1:5" ht="17.649999999999999" customHeight="1">
      <c r="A27" s="28"/>
      <c r="B27" s="28"/>
      <c r="C27" s="28" t="s">
        <v>110</v>
      </c>
      <c r="D27" s="30"/>
      <c r="E27" s="40"/>
    </row>
    <row r="28" spans="1:5" ht="17.649999999999999" customHeight="1">
      <c r="A28" s="28"/>
      <c r="B28" s="28"/>
      <c r="C28" s="28" t="s">
        <v>112</v>
      </c>
      <c r="D28" s="30"/>
      <c r="E28" s="40"/>
    </row>
    <row r="29" spans="1:5" ht="17.649999999999999" customHeight="1">
      <c r="A29" s="28"/>
      <c r="B29" s="28"/>
      <c r="C29" s="28" t="s">
        <v>114</v>
      </c>
      <c r="D29" s="30"/>
      <c r="E29" s="40"/>
    </row>
    <row r="30" spans="1:5" ht="17.649999999999999" customHeight="1">
      <c r="A30" s="28"/>
      <c r="B30" s="28"/>
      <c r="C30" s="28" t="s">
        <v>116</v>
      </c>
      <c r="D30" s="30"/>
      <c r="E30" s="40"/>
    </row>
    <row r="31" spans="1:5" ht="17.649999999999999" customHeight="1">
      <c r="A31" s="28"/>
      <c r="B31" s="28"/>
      <c r="C31" s="28" t="s">
        <v>118</v>
      </c>
      <c r="D31" s="30"/>
      <c r="E31" s="40"/>
    </row>
    <row r="32" spans="1:5" ht="17.649999999999999" customHeight="1">
      <c r="A32" s="28"/>
      <c r="B32" s="28"/>
      <c r="C32" s="28" t="s">
        <v>120</v>
      </c>
      <c r="D32" s="30"/>
      <c r="E32" s="40"/>
    </row>
    <row r="33" spans="1:5" ht="17.649999999999999" customHeight="1">
      <c r="A33" s="28"/>
      <c r="B33" s="28"/>
      <c r="C33" s="28" t="s">
        <v>122</v>
      </c>
      <c r="D33" s="30"/>
      <c r="E33" s="40"/>
    </row>
    <row r="34" spans="1:5" ht="17.649999999999999" customHeight="1">
      <c r="A34" s="28"/>
      <c r="B34" s="28"/>
      <c r="C34" s="28" t="s">
        <v>123</v>
      </c>
      <c r="D34" s="30"/>
      <c r="E34" s="40"/>
    </row>
    <row r="35" spans="1:5" ht="17.649999999999999" customHeight="1">
      <c r="A35" s="28"/>
      <c r="B35" s="28"/>
      <c r="C35" s="28" t="s">
        <v>124</v>
      </c>
      <c r="D35" s="30"/>
      <c r="E35" s="40"/>
    </row>
    <row r="36" spans="1:5" ht="17.649999999999999" customHeight="1">
      <c r="A36" s="28"/>
      <c r="B36" s="28"/>
      <c r="C36" s="28" t="s">
        <v>125</v>
      </c>
      <c r="D36" s="30"/>
      <c r="E36" s="40"/>
    </row>
    <row r="37" spans="1:5" ht="17.649999999999999" customHeight="1">
      <c r="A37" s="28"/>
      <c r="B37" s="28"/>
      <c r="C37" s="28"/>
      <c r="D37" s="28"/>
      <c r="E37" s="40"/>
    </row>
    <row r="38" spans="1:5" ht="17.649999999999999" customHeight="1">
      <c r="A38" s="23"/>
      <c r="B38" s="23"/>
      <c r="C38" s="23" t="s">
        <v>270</v>
      </c>
      <c r="D38" s="22"/>
      <c r="E38" s="41"/>
    </row>
    <row r="39" spans="1:5" ht="17.649999999999999" customHeight="1">
      <c r="A39" s="23"/>
      <c r="B39" s="23"/>
      <c r="C39" s="23"/>
      <c r="D39" s="23"/>
      <c r="E39" s="41"/>
    </row>
    <row r="40" spans="1:5" ht="17.649999999999999" customHeight="1">
      <c r="A40" s="13" t="s">
        <v>271</v>
      </c>
      <c r="B40" s="22">
        <f>B6</f>
        <v>192.14</v>
      </c>
      <c r="C40" s="13" t="s">
        <v>272</v>
      </c>
      <c r="D40" s="35">
        <f>D6</f>
        <v>192.14</v>
      </c>
      <c r="E40" s="41"/>
    </row>
  </sheetData>
  <mergeCells count="4">
    <mergeCell ref="A2:D2"/>
    <mergeCell ref="A3:C3"/>
    <mergeCell ref="A4:B4"/>
    <mergeCell ref="C4:D4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7"/>
  <sheetViews>
    <sheetView zoomScale="120" zoomScaleNormal="120" workbookViewId="0">
      <pane ySplit="6" topLeftCell="A10" activePane="bottomLeft" state="frozen"/>
      <selection pane="bottomLeft" activeCell="J13" sqref="J1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0.375" customWidth="1"/>
    <col min="7" max="7" width="9.875" customWidth="1"/>
    <col min="8" max="8" width="7.5" customWidth="1"/>
    <col min="9" max="9" width="8.125" customWidth="1"/>
    <col min="10" max="10" width="10.5" customWidth="1"/>
    <col min="11" max="11" width="11.375" customWidth="1"/>
    <col min="12" max="12" width="15.875" customWidth="1"/>
    <col min="13" max="13" width="9.75" customWidth="1"/>
  </cols>
  <sheetData>
    <row r="1" spans="1:12" ht="14.25" customHeight="1">
      <c r="A1" s="12"/>
      <c r="D1" s="12"/>
      <c r="L1" s="25" t="s">
        <v>273</v>
      </c>
    </row>
    <row r="2" spans="1:12" ht="37.700000000000003" customHeight="1">
      <c r="A2" s="73" t="s">
        <v>13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21.2" customHeight="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70" t="s">
        <v>31</v>
      </c>
      <c r="L3" s="70"/>
    </row>
    <row r="4" spans="1:12" ht="17.25" customHeight="1">
      <c r="A4" s="71" t="s">
        <v>156</v>
      </c>
      <c r="B4" s="71"/>
      <c r="C4" s="71"/>
      <c r="D4" s="71" t="s">
        <v>157</v>
      </c>
      <c r="E4" s="71" t="s">
        <v>158</v>
      </c>
      <c r="F4" s="71" t="s">
        <v>135</v>
      </c>
      <c r="G4" s="71" t="s">
        <v>159</v>
      </c>
      <c r="H4" s="71"/>
      <c r="I4" s="71"/>
      <c r="J4" s="71"/>
      <c r="K4" s="71"/>
      <c r="L4" s="71" t="s">
        <v>160</v>
      </c>
    </row>
    <row r="5" spans="1:12" ht="15" customHeight="1">
      <c r="A5" s="71"/>
      <c r="B5" s="71"/>
      <c r="C5" s="71"/>
      <c r="D5" s="71"/>
      <c r="E5" s="71"/>
      <c r="F5" s="71"/>
      <c r="G5" s="71" t="s">
        <v>137</v>
      </c>
      <c r="H5" s="71" t="s">
        <v>274</v>
      </c>
      <c r="I5" s="71"/>
      <c r="J5" s="71"/>
      <c r="K5" s="71" t="s">
        <v>275</v>
      </c>
      <c r="L5" s="71"/>
    </row>
    <row r="6" spans="1:12" ht="21.2" customHeight="1">
      <c r="A6" s="20" t="s">
        <v>164</v>
      </c>
      <c r="B6" s="20" t="s">
        <v>165</v>
      </c>
      <c r="C6" s="20" t="s">
        <v>166</v>
      </c>
      <c r="D6" s="71"/>
      <c r="E6" s="71"/>
      <c r="F6" s="71"/>
      <c r="G6" s="71"/>
      <c r="H6" s="20" t="s">
        <v>252</v>
      </c>
      <c r="I6" s="20" t="s">
        <v>276</v>
      </c>
      <c r="J6" s="20" t="s">
        <v>232</v>
      </c>
      <c r="K6" s="71"/>
      <c r="L6" s="71"/>
    </row>
    <row r="7" spans="1:12" ht="19.899999999999999" customHeight="1">
      <c r="A7" s="28"/>
      <c r="B7" s="28"/>
      <c r="C7" s="28"/>
      <c r="D7" s="29" t="s">
        <v>167</v>
      </c>
      <c r="E7" s="29" t="s">
        <v>238</v>
      </c>
      <c r="F7" s="22">
        <f>G7+L7</f>
        <v>192.14</v>
      </c>
      <c r="G7" s="22">
        <f>H7+I7+J7+K7</f>
        <v>123.76</v>
      </c>
      <c r="H7" s="22">
        <f>H8+H14+H18+H25</f>
        <v>100.36</v>
      </c>
      <c r="I7" s="22">
        <f t="shared" ref="I7:L7" si="0">I8+I14+I18+I25</f>
        <v>0</v>
      </c>
      <c r="J7" s="22">
        <f t="shared" si="0"/>
        <v>0</v>
      </c>
      <c r="K7" s="22">
        <f t="shared" si="0"/>
        <v>23.4</v>
      </c>
      <c r="L7" s="22">
        <f t="shared" si="0"/>
        <v>68.38</v>
      </c>
    </row>
    <row r="8" spans="1:12" ht="19.899999999999999" customHeight="1">
      <c r="A8" s="13" t="s">
        <v>169</v>
      </c>
      <c r="B8" s="13"/>
      <c r="C8" s="13"/>
      <c r="D8" s="23" t="s">
        <v>170</v>
      </c>
      <c r="E8" s="23" t="s">
        <v>171</v>
      </c>
      <c r="F8" s="22">
        <f t="shared" ref="F8:F27" si="1">G8+L8</f>
        <v>13.86</v>
      </c>
      <c r="G8" s="22">
        <f t="shared" ref="G8:G27" si="2">H8+I8+J8+K8</f>
        <v>13.86</v>
      </c>
      <c r="H8" s="22">
        <f>H9+H12</f>
        <v>13.86</v>
      </c>
      <c r="I8" s="22">
        <f t="shared" ref="I8:L8" si="3">I9+I12</f>
        <v>0</v>
      </c>
      <c r="J8" s="22">
        <f t="shared" si="3"/>
        <v>0</v>
      </c>
      <c r="K8" s="22">
        <f t="shared" si="3"/>
        <v>0</v>
      </c>
      <c r="L8" s="22">
        <f t="shared" si="3"/>
        <v>0</v>
      </c>
    </row>
    <row r="9" spans="1:12" ht="19.899999999999999" customHeight="1">
      <c r="A9" s="13" t="s">
        <v>169</v>
      </c>
      <c r="B9" s="37" t="s">
        <v>172</v>
      </c>
      <c r="C9" s="13"/>
      <c r="D9" s="23" t="s">
        <v>277</v>
      </c>
      <c r="E9" s="23" t="s">
        <v>278</v>
      </c>
      <c r="F9" s="22">
        <f t="shared" si="1"/>
        <v>13.52</v>
      </c>
      <c r="G9" s="22">
        <f t="shared" si="2"/>
        <v>13.52</v>
      </c>
      <c r="H9" s="22">
        <f>H10+H11</f>
        <v>13.52</v>
      </c>
      <c r="I9" s="22">
        <v>0</v>
      </c>
      <c r="J9" s="22">
        <v>0</v>
      </c>
      <c r="K9" s="22">
        <v>0</v>
      </c>
      <c r="L9" s="22">
        <v>0</v>
      </c>
    </row>
    <row r="10" spans="1:12" ht="19.899999999999999" customHeight="1">
      <c r="A10" s="32" t="s">
        <v>169</v>
      </c>
      <c r="B10" s="32" t="s">
        <v>172</v>
      </c>
      <c r="C10" s="32" t="s">
        <v>172</v>
      </c>
      <c r="D10" s="26" t="s">
        <v>279</v>
      </c>
      <c r="E10" s="28" t="s">
        <v>280</v>
      </c>
      <c r="F10" s="22">
        <f t="shared" si="1"/>
        <v>9.01</v>
      </c>
      <c r="G10" s="22">
        <f t="shared" si="2"/>
        <v>9.01</v>
      </c>
      <c r="H10" s="30">
        <v>9.01</v>
      </c>
      <c r="I10" s="30"/>
      <c r="J10" s="30"/>
      <c r="K10" s="30"/>
      <c r="L10" s="30"/>
    </row>
    <row r="11" spans="1:12" ht="19.899999999999999" customHeight="1">
      <c r="A11" s="32" t="s">
        <v>169</v>
      </c>
      <c r="B11" s="32" t="s">
        <v>172</v>
      </c>
      <c r="C11" s="32" t="s">
        <v>177</v>
      </c>
      <c r="D11" s="26" t="s">
        <v>281</v>
      </c>
      <c r="E11" s="28" t="s">
        <v>282</v>
      </c>
      <c r="F11" s="22">
        <f t="shared" si="1"/>
        <v>4.51</v>
      </c>
      <c r="G11" s="22">
        <f t="shared" si="2"/>
        <v>4.51</v>
      </c>
      <c r="H11" s="30">
        <v>4.51</v>
      </c>
      <c r="I11" s="30"/>
      <c r="J11" s="30"/>
      <c r="K11" s="30"/>
      <c r="L11" s="30"/>
    </row>
    <row r="12" spans="1:12" ht="19.899999999999999" customHeight="1">
      <c r="A12" s="13" t="s">
        <v>169</v>
      </c>
      <c r="B12" s="37" t="s">
        <v>180</v>
      </c>
      <c r="C12" s="13"/>
      <c r="D12" s="23" t="s">
        <v>283</v>
      </c>
      <c r="E12" s="23" t="s">
        <v>284</v>
      </c>
      <c r="F12" s="22">
        <f t="shared" si="1"/>
        <v>0.34</v>
      </c>
      <c r="G12" s="22">
        <f t="shared" si="2"/>
        <v>0.34</v>
      </c>
      <c r="H12" s="22">
        <f>H13</f>
        <v>0.34</v>
      </c>
      <c r="I12" s="22">
        <v>0</v>
      </c>
      <c r="J12" s="22">
        <v>0</v>
      </c>
      <c r="K12" s="22">
        <v>0</v>
      </c>
      <c r="L12" s="22">
        <v>0</v>
      </c>
    </row>
    <row r="13" spans="1:12" ht="19.899999999999999" customHeight="1">
      <c r="A13" s="32" t="s">
        <v>169</v>
      </c>
      <c r="B13" s="32" t="s">
        <v>180</v>
      </c>
      <c r="C13" s="32" t="s">
        <v>183</v>
      </c>
      <c r="D13" s="26" t="s">
        <v>285</v>
      </c>
      <c r="E13" s="28" t="s">
        <v>286</v>
      </c>
      <c r="F13" s="22">
        <f t="shared" si="1"/>
        <v>0.34</v>
      </c>
      <c r="G13" s="22">
        <f t="shared" si="2"/>
        <v>0.34</v>
      </c>
      <c r="H13" s="30">
        <v>0.34</v>
      </c>
      <c r="I13" s="30"/>
      <c r="J13" s="30"/>
      <c r="K13" s="30"/>
      <c r="L13" s="30"/>
    </row>
    <row r="14" spans="1:12" ht="19.899999999999999" customHeight="1">
      <c r="A14" s="13" t="s">
        <v>186</v>
      </c>
      <c r="B14" s="13"/>
      <c r="C14" s="13"/>
      <c r="D14" s="23" t="s">
        <v>187</v>
      </c>
      <c r="E14" s="23" t="s">
        <v>188</v>
      </c>
      <c r="F14" s="22">
        <f t="shared" si="1"/>
        <v>7.04</v>
      </c>
      <c r="G14" s="22">
        <f t="shared" si="2"/>
        <v>7.04</v>
      </c>
      <c r="H14" s="22">
        <f>H15</f>
        <v>7.04</v>
      </c>
      <c r="I14" s="22">
        <v>0</v>
      </c>
      <c r="J14" s="22">
        <v>0</v>
      </c>
      <c r="K14" s="22">
        <v>0</v>
      </c>
      <c r="L14" s="22">
        <v>0</v>
      </c>
    </row>
    <row r="15" spans="1:12" ht="19.899999999999999" customHeight="1">
      <c r="A15" s="13" t="s">
        <v>186</v>
      </c>
      <c r="B15" s="37" t="s">
        <v>189</v>
      </c>
      <c r="C15" s="13"/>
      <c r="D15" s="23" t="s">
        <v>287</v>
      </c>
      <c r="E15" s="23" t="s">
        <v>288</v>
      </c>
      <c r="F15" s="22">
        <f t="shared" si="1"/>
        <v>7.04</v>
      </c>
      <c r="G15" s="22">
        <f t="shared" si="2"/>
        <v>7.04</v>
      </c>
      <c r="H15" s="22">
        <f>H16+H17</f>
        <v>7.04</v>
      </c>
      <c r="I15" s="22">
        <v>0</v>
      </c>
      <c r="J15" s="22">
        <v>0</v>
      </c>
      <c r="K15" s="22">
        <v>0</v>
      </c>
      <c r="L15" s="22">
        <v>0</v>
      </c>
    </row>
    <row r="16" spans="1:12" ht="19.899999999999999" customHeight="1">
      <c r="A16" s="32" t="s">
        <v>186</v>
      </c>
      <c r="B16" s="32" t="s">
        <v>189</v>
      </c>
      <c r="C16" s="32" t="s">
        <v>192</v>
      </c>
      <c r="D16" s="26" t="s">
        <v>289</v>
      </c>
      <c r="E16" s="28" t="s">
        <v>290</v>
      </c>
      <c r="F16" s="22">
        <f t="shared" si="1"/>
        <v>2.25</v>
      </c>
      <c r="G16" s="22">
        <f t="shared" si="2"/>
        <v>2.25</v>
      </c>
      <c r="H16" s="30">
        <v>2.25</v>
      </c>
      <c r="I16" s="30"/>
      <c r="J16" s="30"/>
      <c r="K16" s="30"/>
      <c r="L16" s="30"/>
    </row>
    <row r="17" spans="1:12" ht="19.899999999999999" customHeight="1">
      <c r="A17" s="32" t="s">
        <v>186</v>
      </c>
      <c r="B17" s="32" t="s">
        <v>189</v>
      </c>
      <c r="C17" s="32" t="s">
        <v>195</v>
      </c>
      <c r="D17" s="26" t="s">
        <v>291</v>
      </c>
      <c r="E17" s="28" t="s">
        <v>292</v>
      </c>
      <c r="F17" s="22">
        <f t="shared" si="1"/>
        <v>4.79</v>
      </c>
      <c r="G17" s="22">
        <f t="shared" si="2"/>
        <v>4.79</v>
      </c>
      <c r="H17" s="30">
        <v>4.79</v>
      </c>
      <c r="I17" s="30"/>
      <c r="J17" s="30"/>
      <c r="K17" s="30"/>
      <c r="L17" s="30"/>
    </row>
    <row r="18" spans="1:12" ht="19.899999999999999" customHeight="1">
      <c r="A18" s="13" t="s">
        <v>198</v>
      </c>
      <c r="B18" s="13"/>
      <c r="C18" s="13"/>
      <c r="D18" s="23" t="s">
        <v>199</v>
      </c>
      <c r="E18" s="23" t="s">
        <v>200</v>
      </c>
      <c r="F18" s="22">
        <f t="shared" si="1"/>
        <v>164.48</v>
      </c>
      <c r="G18" s="22">
        <f t="shared" si="2"/>
        <v>96.1</v>
      </c>
      <c r="H18" s="22">
        <f>H19+H23</f>
        <v>72.7</v>
      </c>
      <c r="I18" s="22">
        <v>0</v>
      </c>
      <c r="J18" s="22">
        <v>0</v>
      </c>
      <c r="K18" s="22">
        <f>K19+K23</f>
        <v>23.4</v>
      </c>
      <c r="L18" s="22">
        <f>L19+L23</f>
        <v>68.38</v>
      </c>
    </row>
    <row r="19" spans="1:12" ht="19.899999999999999" customHeight="1">
      <c r="A19" s="13" t="s">
        <v>198</v>
      </c>
      <c r="B19" s="37" t="s">
        <v>201</v>
      </c>
      <c r="C19" s="13"/>
      <c r="D19" s="23" t="s">
        <v>293</v>
      </c>
      <c r="E19" s="23" t="s">
        <v>294</v>
      </c>
      <c r="F19" s="22">
        <f t="shared" si="1"/>
        <v>101.1</v>
      </c>
      <c r="G19" s="22">
        <f t="shared" si="2"/>
        <v>96.1</v>
      </c>
      <c r="H19" s="22">
        <f>H20+H21+H22</f>
        <v>72.7</v>
      </c>
      <c r="I19" s="22">
        <v>0</v>
      </c>
      <c r="J19" s="22">
        <v>0</v>
      </c>
      <c r="K19" s="22">
        <f>K20+K21+K22</f>
        <v>23.4</v>
      </c>
      <c r="L19" s="22">
        <f>L20+L21+L22</f>
        <v>5</v>
      </c>
    </row>
    <row r="20" spans="1:12" ht="19.899999999999999" customHeight="1">
      <c r="A20" s="32" t="s">
        <v>198</v>
      </c>
      <c r="B20" s="32" t="s">
        <v>201</v>
      </c>
      <c r="C20" s="32" t="s">
        <v>201</v>
      </c>
      <c r="D20" s="26" t="s">
        <v>295</v>
      </c>
      <c r="E20" s="28" t="s">
        <v>296</v>
      </c>
      <c r="F20" s="22">
        <f t="shared" si="1"/>
        <v>72.7</v>
      </c>
      <c r="G20" s="22">
        <f t="shared" si="2"/>
        <v>72.7</v>
      </c>
      <c r="H20" s="30">
        <v>72.7</v>
      </c>
      <c r="I20" s="30"/>
      <c r="J20" s="30"/>
      <c r="K20" s="30"/>
      <c r="L20" s="30"/>
    </row>
    <row r="21" spans="1:12" ht="19.899999999999999" customHeight="1">
      <c r="A21" s="32" t="s">
        <v>198</v>
      </c>
      <c r="B21" s="32" t="s">
        <v>201</v>
      </c>
      <c r="C21" s="32" t="s">
        <v>183</v>
      </c>
      <c r="D21" s="26" t="s">
        <v>297</v>
      </c>
      <c r="E21" s="28" t="s">
        <v>298</v>
      </c>
      <c r="F21" s="22">
        <f t="shared" si="1"/>
        <v>23.4</v>
      </c>
      <c r="G21" s="22">
        <f t="shared" si="2"/>
        <v>23.4</v>
      </c>
      <c r="H21" s="30"/>
      <c r="I21" s="30"/>
      <c r="J21" s="30"/>
      <c r="K21" s="30">
        <v>23.4</v>
      </c>
      <c r="L21" s="30"/>
    </row>
    <row r="22" spans="1:12" ht="19.899999999999999" customHeight="1">
      <c r="A22" s="32" t="s">
        <v>198</v>
      </c>
      <c r="B22" s="32" t="s">
        <v>201</v>
      </c>
      <c r="C22" s="32" t="s">
        <v>208</v>
      </c>
      <c r="D22" s="26" t="s">
        <v>299</v>
      </c>
      <c r="E22" s="28" t="s">
        <v>300</v>
      </c>
      <c r="F22" s="22">
        <f t="shared" si="1"/>
        <v>5</v>
      </c>
      <c r="G22" s="22">
        <f t="shared" si="2"/>
        <v>0</v>
      </c>
      <c r="H22" s="30"/>
      <c r="I22" s="30"/>
      <c r="J22" s="30"/>
      <c r="K22" s="30"/>
      <c r="L22" s="30">
        <v>5</v>
      </c>
    </row>
    <row r="23" spans="1:12" s="36" customFormat="1" ht="19.899999999999999" customHeight="1">
      <c r="A23" s="37" t="s">
        <v>198</v>
      </c>
      <c r="B23" s="38" t="s">
        <v>192</v>
      </c>
      <c r="C23" s="37"/>
      <c r="D23" s="37">
        <v>21203</v>
      </c>
      <c r="E23" s="31" t="s">
        <v>211</v>
      </c>
      <c r="F23" s="22">
        <f t="shared" si="1"/>
        <v>63.38</v>
      </c>
      <c r="G23" s="22">
        <f t="shared" si="2"/>
        <v>0</v>
      </c>
      <c r="H23" s="22">
        <f t="shared" ref="H23:L23" si="4">H24</f>
        <v>0</v>
      </c>
      <c r="I23" s="22">
        <f t="shared" si="4"/>
        <v>0</v>
      </c>
      <c r="J23" s="22">
        <f t="shared" si="4"/>
        <v>0</v>
      </c>
      <c r="K23" s="22">
        <f t="shared" si="4"/>
        <v>0</v>
      </c>
      <c r="L23" s="22">
        <f t="shared" si="4"/>
        <v>63.38</v>
      </c>
    </row>
    <row r="24" spans="1:12" s="36" customFormat="1" ht="19.899999999999999" customHeight="1">
      <c r="A24" s="37">
        <v>212</v>
      </c>
      <c r="B24" s="38" t="s">
        <v>192</v>
      </c>
      <c r="C24" s="32">
        <v>99</v>
      </c>
      <c r="D24" s="32">
        <v>2120399</v>
      </c>
      <c r="E24" s="33" t="s">
        <v>212</v>
      </c>
      <c r="F24" s="22">
        <f t="shared" si="1"/>
        <v>63.38</v>
      </c>
      <c r="G24" s="22">
        <f t="shared" si="2"/>
        <v>0</v>
      </c>
      <c r="H24" s="30"/>
      <c r="I24" s="30"/>
      <c r="J24" s="30"/>
      <c r="K24" s="30"/>
      <c r="L24" s="30">
        <v>63.38</v>
      </c>
    </row>
    <row r="25" spans="1:12" ht="19.899999999999999" customHeight="1">
      <c r="A25" s="13" t="s">
        <v>213</v>
      </c>
      <c r="B25" s="13"/>
      <c r="C25" s="13"/>
      <c r="D25" s="23" t="s">
        <v>214</v>
      </c>
      <c r="E25" s="23" t="s">
        <v>215</v>
      </c>
      <c r="F25" s="22">
        <f t="shared" si="1"/>
        <v>6.76</v>
      </c>
      <c r="G25" s="22">
        <f t="shared" si="2"/>
        <v>6.76</v>
      </c>
      <c r="H25" s="22">
        <f>H26</f>
        <v>6.76</v>
      </c>
      <c r="I25" s="22">
        <v>0</v>
      </c>
      <c r="J25" s="22">
        <v>0</v>
      </c>
      <c r="K25" s="22">
        <v>0</v>
      </c>
      <c r="L25" s="22">
        <v>0</v>
      </c>
    </row>
    <row r="26" spans="1:12" ht="19.899999999999999" customHeight="1">
      <c r="A26" s="13" t="s">
        <v>213</v>
      </c>
      <c r="B26" s="37" t="s">
        <v>183</v>
      </c>
      <c r="C26" s="13"/>
      <c r="D26" s="23" t="s">
        <v>301</v>
      </c>
      <c r="E26" s="23" t="s">
        <v>302</v>
      </c>
      <c r="F26" s="22">
        <f t="shared" si="1"/>
        <v>6.76</v>
      </c>
      <c r="G26" s="22">
        <f t="shared" si="2"/>
        <v>6.76</v>
      </c>
      <c r="H26" s="22">
        <f>H27</f>
        <v>6.76</v>
      </c>
      <c r="I26" s="22">
        <v>0</v>
      </c>
      <c r="J26" s="22">
        <v>0</v>
      </c>
      <c r="K26" s="22">
        <v>0</v>
      </c>
      <c r="L26" s="22">
        <v>0</v>
      </c>
    </row>
    <row r="27" spans="1:12" ht="19.899999999999999" customHeight="1">
      <c r="A27" s="32" t="s">
        <v>213</v>
      </c>
      <c r="B27" s="32" t="s">
        <v>183</v>
      </c>
      <c r="C27" s="32" t="s">
        <v>201</v>
      </c>
      <c r="D27" s="26" t="s">
        <v>303</v>
      </c>
      <c r="E27" s="28" t="s">
        <v>304</v>
      </c>
      <c r="F27" s="22">
        <f t="shared" si="1"/>
        <v>6.76</v>
      </c>
      <c r="G27" s="22">
        <f t="shared" si="2"/>
        <v>6.76</v>
      </c>
      <c r="H27" s="30">
        <v>6.76</v>
      </c>
      <c r="I27" s="30"/>
      <c r="J27" s="30"/>
      <c r="K27" s="30"/>
      <c r="L27" s="3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honeticPr fontId="24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23其他资金绩效目标表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2023-07-26T07:06:09Z</cp:lastPrinted>
  <dcterms:created xsi:type="dcterms:W3CDTF">2023-07-11T23:31:00Z</dcterms:created>
  <dcterms:modified xsi:type="dcterms:W3CDTF">2023-07-26T07:06:57Z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2F85E17C1F2E4C04BA589B4228BE4B5D_13</vt:lpwstr>
  </property>
  <property fmtid="{D5CDD505-2E9C-101B-9397-08002B2CF9AE}" pid="3" name="KSOProductBuildVer">
    <vt:lpwstr>2052-11.1.0.14309</vt:lpwstr>
  </property>
</Properties>
</file>