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8" activeTab="23"/>
  </bookViews>
  <sheets>
    <sheet name="封面" sheetId="1" r:id="rId1"/>
    <sheet name="目录" sheetId="2" r:id="rId2"/>
    <sheet name="1  收支总表" sheetId="3" r:id="rId3"/>
    <sheet name="2  收入总表" sheetId="4" r:id="rId4"/>
    <sheet name="4  支出分类汇总表(政府预算)" sheetId="6" r:id="rId5"/>
    <sheet name="3  支出总表" sheetId="5" r:id="rId6"/>
    <sheet name="5  支出分类汇总表（部门预算）" sheetId="7" r:id="rId7"/>
    <sheet name="7  一般公共预算支出表" sheetId="9" r:id="rId8"/>
    <sheet name="6  财政拨款收支总表" sheetId="8" r:id="rId9"/>
    <sheet name="8  工资福利(政府预算)" sheetId="10" r:id="rId10"/>
    <sheet name="9工资福利（部门预算）" sheetId="11" r:id="rId11"/>
    <sheet name="10  个人和家庭(政府预算)" sheetId="12" r:id="rId12"/>
    <sheet name="11  个人和家庭（部门预算）" sheetId="13" r:id="rId13"/>
    <sheet name="12  商品服务(政府预算)" sheetId="14" r:id="rId14"/>
    <sheet name="13  商品服务（部门预算）" sheetId="15" r:id="rId15"/>
    <sheet name="14  三公经费" sheetId="16" r:id="rId16"/>
    <sheet name="15  政府性基金" sheetId="17" r:id="rId17"/>
    <sheet name="16  政府性基金(政府预算)" sheetId="18" r:id="rId18"/>
    <sheet name="17  政府性基金（部门预算）" sheetId="19" r:id="rId19"/>
    <sheet name="18  国有资本经营预算" sheetId="20" r:id="rId20"/>
    <sheet name="19  财政专户管理资金" sheetId="21" r:id="rId21"/>
    <sheet name="20  专项清单" sheetId="22" r:id="rId22"/>
    <sheet name="21  项目支出绩效目标表" sheetId="23" r:id="rId23"/>
    <sheet name="22  整体支出绩效目标表" sheetId="24" r:id="rId24"/>
  </sheets>
  <calcPr calcId="144525"/>
</workbook>
</file>

<file path=xl/sharedStrings.xml><?xml version="1.0" encoding="utf-8"?>
<sst xmlns="http://schemas.openxmlformats.org/spreadsheetml/2006/main" count="838" uniqueCount="375">
  <si>
    <t>2025年部门预算公开表</t>
  </si>
  <si>
    <t>单位编码：</t>
  </si>
  <si>
    <t>单位名称：</t>
  </si>
  <si>
    <t>岳阳市南湖新区自然资源局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</si>
  <si>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</si>
  <si>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</si>
  <si>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</si>
  <si>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</si>
  <si>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</si>
  <si>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</si>
  <si>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</si>
  <si>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</si>
  <si>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</si>
  <si>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</si>
  <si>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</si>
  <si>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</si>
  <si>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</si>
  <si>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</si>
  <si>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</si>
  <si>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</si>
  <si>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</si>
  <si>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</si>
  <si>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</si>
  <si>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</si>
  <si>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</si>
  <si>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专项清单</t>
  </si>
  <si>
    <t>项目支出绩效目标表</t>
  </si>
  <si>
    <t>整体支出绩效目标表</t>
  </si>
  <si>
    <t>单位：岳阳市南湖新区自然资源局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</si>
  <si>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</si>
  <si>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</si>
  <si>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</si>
  <si>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</si>
  <si>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</si>
  <si>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</si>
  <si>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</si>
  <si>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</si>
  <si>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</si>
  <si>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</si>
  <si>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</si>
  <si>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</si>
  <si>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</si>
  <si>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</si>
  <si>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</si>
  <si>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</si>
  <si>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</si>
  <si>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</si>
  <si>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</si>
  <si>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</si>
  <si>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</si>
  <si>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</si>
  <si>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</si>
  <si>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</si>
  <si>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</si>
  <si>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</si>
  <si>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</si>
  <si>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</si>
  <si>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</si>
  <si>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</si>
  <si>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</si>
  <si>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</si>
  <si>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</si>
  <si>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</si>
  <si>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</si>
  <si>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</si>
  <si>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</si>
  <si>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</si>
  <si>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</si>
  <si>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</si>
  <si>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</si>
  <si>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</si>
  <si>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</si>
  <si>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</si>
  <si>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</si>
  <si>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</si>
  <si>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</si>
  <si>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</si>
  <si>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</si>
  <si>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</si>
  <si>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</si>
  <si>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</si>
  <si>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</si>
  <si>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</si>
  <si>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</si>
  <si>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</si>
  <si>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</si>
  <si>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</si>
  <si>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</si>
  <si>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</si>
  <si>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</si>
  <si>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</si>
  <si>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</si>
  <si>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</si>
  <si>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</si>
  <si>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</si>
  <si>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</si>
  <si>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</si>
  <si>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</si>
  <si>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</si>
  <si>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</si>
  <si>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</si>
  <si>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</si>
  <si>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</si>
  <si>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</si>
  <si>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</si>
  <si>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</si>
  <si>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</si>
  <si>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</si>
  <si>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</si>
  <si>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</si>
  <si>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</si>
  <si>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</si>
  <si>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</si>
  <si>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</si>
  <si>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</si>
  <si>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</si>
  <si>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</si>
  <si>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</si>
  <si>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</si>
  <si>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</si>
  <si>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</si>
  <si>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</si>
  <si>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</si>
  <si>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</si>
  <si>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收  入  总  计</t>
  </si>
  <si>
    <t>支  出  总  计</t>
  </si>
  <si>
    <t>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</si>
  <si>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</si>
  <si>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</si>
  <si>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</si>
  <si>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</si>
  <si>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</si>
  <si>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</si>
  <si>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</si>
  <si>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</si>
  <si>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</si>
  <si>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</si>
  <si>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</si>
  <si>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</si>
  <si>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</si>
  <si>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</si>
  <si>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</si>
  <si>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</si>
  <si>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</si>
  <si>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</si>
  <si>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</si>
  <si>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</si>
  <si>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功能科目代码</t>
  </si>
  <si>
    <t>功能科目名称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</si>
  <si>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</si>
  <si>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</si>
  <si>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</si>
  <si>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</si>
  <si>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</si>
  <si>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</si>
  <si>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</si>
  <si>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</si>
  <si>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</si>
  <si>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</si>
  <si>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</si>
  <si>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</si>
  <si>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</si>
  <si>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</si>
  <si>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</si>
  <si>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</si>
  <si>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</si>
  <si>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</si>
  <si>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05</t>
  </si>
  <si>
    <t>机关事业单位基本养老保险缴费支出</t>
  </si>
  <si>
    <t>208</t>
  </si>
  <si>
    <t>06</t>
  </si>
  <si>
    <t>机关事业单位职业年金缴费支出</t>
  </si>
  <si>
    <t>99</t>
  </si>
  <si>
    <t>其他社会保障和就业支出</t>
  </si>
  <si>
    <t>210</t>
  </si>
  <si>
    <t>11</t>
  </si>
  <si>
    <t>其他行政事业单位医疗支出</t>
  </si>
  <si>
    <t>220</t>
  </si>
  <si>
    <t>01</t>
  </si>
  <si>
    <t>行政运行</t>
  </si>
  <si>
    <t>02</t>
  </si>
  <si>
    <t>一般行政管理事务</t>
  </si>
  <si>
    <t>其他自然事务支出</t>
  </si>
  <si>
    <t>住房公积金</t>
  </si>
  <si>
    <t>基本支出</t>
  </si>
  <si>
    <t>项目支出</t>
  </si>
  <si>
    <t>事业单位经营支出</t>
  </si>
  <si>
    <t>上缴上级支出</t>
  </si>
  <si>
    <t>对附属单位补助支出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</si>
  <si>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</si>
  <si>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</si>
  <si>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</si>
  <si>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</si>
  <si>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</si>
  <si>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</si>
  <si>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</si>
  <si>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</si>
  <si>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</si>
  <si>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人员经费</t>
  </si>
  <si>
    <t>公用经费</t>
  </si>
  <si>
    <t>商品和服务支出</t>
  </si>
  <si>
    <t>一、本年收入</t>
  </si>
  <si>
    <t>一、本年支出</t>
  </si>
  <si>
    <t>（一）一般公共预算拨款</t>
  </si>
  <si>
    <t>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</si>
  <si>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</si>
  <si>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</si>
  <si>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</si>
  <si>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</si>
  <si>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</si>
  <si>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</si>
  <si>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</si>
  <si>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</si>
  <si>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工资奖金津补贴</t>
  </si>
  <si>
    <t>社会保障缴费</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</si>
  <si>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</si>
  <si>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</si>
  <si>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</si>
  <si>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</si>
  <si>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</si>
  <si>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</si>
  <si>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</si>
  <si>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</si>
  <si>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</si>
  <si>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</si>
  <si>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</si>
  <si>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</si>
  <si>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</si>
  <si>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</si>
  <si>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</si>
  <si>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</si>
  <si>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</si>
  <si>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</si>
  <si>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</si>
  <si>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</si>
  <si>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</si>
  <si>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</si>
  <si>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</si>
  <si>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</si>
  <si>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</si>
  <si>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</si>
  <si>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</si>
  <si>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</si>
  <si>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</si>
  <si>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</si>
  <si>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</si>
  <si>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</si>
  <si>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</si>
  <si>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</si>
  <si>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</si>
  <si>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</si>
  <si>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</si>
  <si>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</si>
  <si>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</si>
  <si>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</si>
  <si>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</si>
  <si>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</si>
  <si>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</si>
  <si>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</si>
  <si>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</si>
  <si>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</si>
  <si>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</si>
  <si>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</si>
  <si>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</si>
  <si>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</si>
  <si>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</si>
  <si>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</si>
  <si>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</si>
  <si>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</si>
  <si>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</si>
  <si>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</si>
  <si>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</si>
  <si>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</si>
  <si>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</si>
  <si>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</si>
  <si>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</si>
  <si>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单位名称</t>
  </si>
  <si>
    <t>“三公”经费合计</t>
  </si>
  <si>
    <t>因公出国（境）费</t>
  </si>
  <si>
    <t>公务用车购置及运行费</t>
  </si>
  <si>
    <t xml:space="preserve">公务接待费  </t>
  </si>
  <si>
    <t>公务用车购置费</t>
  </si>
  <si>
    <t>公务用车运行费</t>
  </si>
  <si>
    <t>科目编码</t>
  </si>
  <si>
    <t>科目名称</t>
  </si>
  <si>
    <t>本年政府性基金预算支出</t>
  </si>
  <si>
    <t>国有资本经营预算支出表</t>
  </si>
  <si>
    <t>本年国有资本经营预算支出</t>
  </si>
  <si>
    <t>本年财政专户管理资金预算支出</t>
  </si>
  <si>
    <t>专项资金预算汇总表</t>
  </si>
  <si>
    <t>专项名称</t>
  </si>
  <si>
    <t>预算额度</t>
  </si>
  <si>
    <t>预算编制方式</t>
  </si>
  <si>
    <t xml:space="preserve">总计  </t>
  </si>
  <si>
    <t>政府性基金</t>
  </si>
  <si>
    <t>编入部门预算金额</t>
  </si>
  <si>
    <t>财政代编金额</t>
  </si>
  <si>
    <t>一般公共预算小计</t>
  </si>
  <si>
    <t>纳入一般公共预算管理的非税收入</t>
  </si>
  <si>
    <t>一般债券</t>
  </si>
  <si>
    <t>外国政府和国际组织贷款</t>
  </si>
  <si>
    <t>外国政府和国际组织赠款</t>
  </si>
  <si>
    <t>其他自然资源事务支出</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</si>
  <si>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</si>
  <si>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</si>
  <si>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</si>
  <si>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</si>
  <si>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</si>
  <si>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</si>
  <si>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</si>
  <si>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</si>
  <si>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</si>
  <si>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</si>
  <si>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</si>
  <si>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</si>
  <si>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</si>
  <si>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按上级主管部门统一工作部署要求，落实地质灾害防治、执法监察、田长制工作、自然资源保护利用、自然资源调查监测等专项工作；全力配合区内招商项目落地，积极推进规划编制、出让土地评估等工作；妥善解决2021年政府采购项目遗留问题，完成南湖新区农村宅基地和集体建设用地房地一体权籍调查和确权登记颁证项目技术服务费尾款结算；落实委托康王乡恢复耕地费用结算。</t>
  </si>
  <si>
    <t>成本指标</t>
  </si>
  <si>
    <t>经济成本指标</t>
  </si>
  <si>
    <t>社会成本指标</t>
  </si>
  <si>
    <t>生态环境成本指标</t>
  </si>
  <si>
    <t>产出指标</t>
  </si>
  <si>
    <t>数量指标</t>
  </si>
  <si>
    <t>时效指标</t>
  </si>
  <si>
    <t>妥善解决2021年政府采购项目遗留问题</t>
  </si>
  <si>
    <t>2025年12月底前完成</t>
  </si>
  <si>
    <t>质量指标</t>
  </si>
  <si>
    <t>满意度指标</t>
  </si>
  <si>
    <t>服务对象满意度指标</t>
  </si>
  <si>
    <t>信访回复满意度</t>
  </si>
  <si>
    <t>效益指标</t>
  </si>
  <si>
    <t>经济效益指标</t>
  </si>
  <si>
    <t>自然资源法制管理水平</t>
  </si>
  <si>
    <t>不断提升</t>
  </si>
  <si>
    <t>社会效益指标</t>
  </si>
  <si>
    <t>基层群众地质灾害自主防范和自救互救能力</t>
  </si>
  <si>
    <t>持续加强</t>
  </si>
  <si>
    <t>生态效益指标</t>
  </si>
  <si>
    <t>2025年部门整体支出绩效目标表</t>
  </si>
  <si>
    <t>填报单位（盖章）：岳阳市南湖新区自然资源局</t>
  </si>
  <si>
    <t>单位：万元</t>
  </si>
  <si>
    <t>部门名称</t>
  </si>
  <si>
    <t>年度预算申请</t>
  </si>
  <si>
    <t>资金总额：1215.35</t>
  </si>
  <si>
    <t>按收入性质分</t>
  </si>
  <si>
    <t>按支出性质分</t>
  </si>
  <si>
    <t>其中：一般公共预算拨款：1215.35</t>
  </si>
  <si>
    <t>其中：基本支出：431.75万元</t>
  </si>
  <si>
    <t xml:space="preserve">      政府性基金拨款： 0 万元</t>
  </si>
  <si>
    <t xml:space="preserve">      项目支出：783.60万元</t>
  </si>
  <si>
    <t xml:space="preserve">      纳入专户管理的非税收入拨款： 0 万元</t>
  </si>
  <si>
    <t xml:space="preserve">      其他资金：     0 万元</t>
  </si>
  <si>
    <t>部门职能       职责概述</t>
  </si>
  <si>
    <t>1.强化管党治党，发挥党建引领。
2.把握中心工作，充分履职尽责。
3.规范日常事务，保障职能运转。</t>
  </si>
  <si>
    <t>整体绩效目标</t>
  </si>
  <si>
    <t>目标1：地质灾害防治技术服务、群测群防，以及5·12全国防灾减灾日宣传等工作任务</t>
  </si>
  <si>
    <t>目标2：按要求落实例行督察整改事项，扎实推进“法律七进”，开展个性化精准化法治宣传教育</t>
  </si>
  <si>
    <t>目标3：按要求落实耕地保护田长制，耕地“非农化”“非粮化”整治宣传工作、湖南田长“一平台三终端”运营维护、区级田长季度巡田、外业调查核实等事项</t>
  </si>
  <si>
    <t>目标4：按要求落实森林草原湿地荒漠化普查</t>
  </si>
  <si>
    <t>目标5：按要求落实国土资源年度变更、日常变更、耕地资源质量分类更新与监测</t>
  </si>
  <si>
    <t>目标6：根据招商项目需求，完成用地性质及控制指标调整论证；完成生态修复专项规划编制工作</t>
  </si>
  <si>
    <t>目标7：落实2024年已出让土地及2025年拟出让土地评估</t>
  </si>
  <si>
    <t>目标8：落实委托康王乡恢复耕地费用结算。</t>
  </si>
  <si>
    <t>目标9：办结南湖新区农村宅基地和集体建设用地房地一体权籍调查和确权登记颁证项目技术服务费遗留问题</t>
  </si>
  <si>
    <t>部门整体支出年度绩效指标</t>
  </si>
  <si>
    <t>指标值及单位</t>
  </si>
  <si>
    <t>......</t>
  </si>
  <si>
    <t>闲置土地处置率</t>
  </si>
  <si>
    <t>自然资源领域安全稳定</t>
  </si>
  <si>
    <t>地质灾害零事故</t>
  </si>
  <si>
    <t>国土变更调查核查率</t>
  </si>
  <si>
    <t>违法用地进行立案查处</t>
  </si>
  <si>
    <t>　发现1起查处1起</t>
  </si>
  <si>
    <t>社会公众或服务对象满意度指标</t>
  </si>
  <si>
    <t>征拆领域群众满意率</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</si>
</sst>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7">
    <font>
      <sz val="11"/>
      <color indexed="8"/>
      <name val="宋体"/>
      <charset val="1"/>
      <scheme val="minor"/>
    </font>
    <font>
      <sz val="11"/>
      <color theme="1"/>
      <name val="仿宋"/>
      <charset val="134"/>
    </font>
    <font>
      <b/>
      <sz val="20"/>
      <color indexed="63"/>
      <name val="仿宋"/>
      <charset val="134"/>
    </font>
    <font>
      <sz val="11"/>
      <color rgb="FF000000"/>
      <name val="仿宋"/>
      <charset val="134"/>
    </font>
    <font>
      <sz val="10"/>
      <color rgb="FF000000"/>
      <name val="仿宋"/>
      <charset val="134"/>
    </font>
    <font>
      <b/>
      <sz val="10"/>
      <color rgb="FF000000"/>
      <name val="仿宋"/>
      <charset val="134"/>
    </font>
    <font>
      <b/>
      <sz val="11"/>
      <color theme="1"/>
      <name val="仿宋"/>
      <charset val="134"/>
    </font>
    <font>
      <sz val="10"/>
      <color rgb="FF000000"/>
      <name val="仿宋_GB2312"/>
      <charset val="134"/>
    </font>
    <font>
      <sz val="10"/>
      <color theme="1"/>
      <name val="仿宋"/>
      <charset val="134"/>
    </font>
    <font>
      <sz val="12"/>
      <color rgb="FF000000"/>
      <name val="仿宋"/>
      <charset val="134"/>
    </font>
    <font>
      <sz val="9"/>
      <name val="SimSun"/>
      <charset val="134"/>
    </font>
    <font>
      <b/>
      <sz val="19"/>
      <name val="SimSun"/>
      <charset val="134"/>
    </font>
    <font>
      <b/>
      <sz val="9"/>
      <name val="SimSun"/>
      <charset val="134"/>
    </font>
    <font>
      <b/>
      <sz val="8"/>
      <name val="SimSun"/>
      <charset val="134"/>
    </font>
    <font>
      <sz val="11"/>
      <name val="SimSun"/>
      <charset val="134"/>
    </font>
    <font>
      <sz val="7"/>
      <name val="SimSun"/>
      <charset val="134"/>
    </font>
    <font>
      <b/>
      <sz val="17"/>
      <name val="SimSun"/>
      <charset val="134"/>
    </font>
    <font>
      <b/>
      <sz val="11"/>
      <name val="SimSun"/>
      <charset val="134"/>
    </font>
    <font>
      <sz val="8"/>
      <name val="SimSun"/>
      <charset val="134"/>
    </font>
    <font>
      <b/>
      <sz val="7"/>
      <name val="SimSun"/>
      <charset val="134"/>
    </font>
    <font>
      <sz val="9"/>
      <color indexed="8"/>
      <name val="宋体"/>
      <charset val="1"/>
      <scheme val="minor"/>
    </font>
    <font>
      <b/>
      <sz val="10"/>
      <name val="SimSun"/>
      <charset val="134"/>
    </font>
    <font>
      <sz val="9"/>
      <color indexed="8"/>
      <name val="宋体"/>
      <charset val="134"/>
      <scheme val="minor"/>
    </font>
    <font>
      <sz val="8"/>
      <color indexed="8"/>
      <name val="宋体"/>
      <charset val="134"/>
      <scheme val="minor"/>
    </font>
    <font>
      <b/>
      <sz val="15"/>
      <name val="SimSun"/>
      <charset val="134"/>
    </font>
    <font>
      <b/>
      <sz val="20"/>
      <name val="SimSu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30" fillId="0" borderId="0" applyFont="0" applyFill="0" applyBorder="0" applyAlignment="0" applyProtection="0">
      <alignment vertical="center"/>
    </xf>
    <xf numFmtId="0" fontId="26" fillId="26" borderId="0" applyNumberFormat="0" applyBorder="0" applyAlignment="0" applyProtection="0">
      <alignment vertical="center"/>
    </xf>
    <xf numFmtId="0" fontId="43" fillId="23" borderId="28"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26" fillId="6" borderId="0" applyNumberFormat="0" applyBorder="0" applyAlignment="0" applyProtection="0">
      <alignment vertical="center"/>
    </xf>
    <xf numFmtId="0" fontId="34" fillId="10" borderId="0" applyNumberFormat="0" applyBorder="0" applyAlignment="0" applyProtection="0">
      <alignment vertical="center"/>
    </xf>
    <xf numFmtId="43" fontId="30" fillId="0" borderId="0" applyFont="0" applyFill="0" applyBorder="0" applyAlignment="0" applyProtection="0">
      <alignment vertical="center"/>
    </xf>
    <xf numFmtId="0" fontId="36" fillId="29" borderId="0" applyNumberFormat="0" applyBorder="0" applyAlignment="0" applyProtection="0">
      <alignment vertical="center"/>
    </xf>
    <xf numFmtId="0" fontId="41" fillId="0" borderId="0" applyNumberFormat="0" applyFill="0" applyBorder="0" applyAlignment="0" applyProtection="0">
      <alignment vertical="center"/>
    </xf>
    <xf numFmtId="9" fontId="3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0" fillId="15" borderId="25" applyNumberFormat="0" applyFont="0" applyAlignment="0" applyProtection="0">
      <alignment vertical="center"/>
    </xf>
    <xf numFmtId="0" fontId="36" fillId="22"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8" fillId="0" borderId="23" applyNumberFormat="0" applyFill="0" applyAlignment="0" applyProtection="0">
      <alignment vertical="center"/>
    </xf>
    <xf numFmtId="0" fontId="28" fillId="0" borderId="23" applyNumberFormat="0" applyFill="0" applyAlignment="0" applyProtection="0">
      <alignment vertical="center"/>
    </xf>
    <xf numFmtId="0" fontId="36" fillId="28" borderId="0" applyNumberFormat="0" applyBorder="0" applyAlignment="0" applyProtection="0">
      <alignment vertical="center"/>
    </xf>
    <xf numFmtId="0" fontId="32" fillId="0" borderId="27" applyNumberFormat="0" applyFill="0" applyAlignment="0" applyProtection="0">
      <alignment vertical="center"/>
    </xf>
    <xf numFmtId="0" fontId="36" fillId="21" borderId="0" applyNumberFormat="0" applyBorder="0" applyAlignment="0" applyProtection="0">
      <alignment vertical="center"/>
    </xf>
    <xf numFmtId="0" fontId="37" fillId="14" borderId="24" applyNumberFormat="0" applyAlignment="0" applyProtection="0">
      <alignment vertical="center"/>
    </xf>
    <xf numFmtId="0" fontId="44" fillId="14" borderId="28" applyNumberFormat="0" applyAlignment="0" applyProtection="0">
      <alignment vertical="center"/>
    </xf>
    <xf numFmtId="0" fontId="27" fillId="5" borderId="22" applyNumberFormat="0" applyAlignment="0" applyProtection="0">
      <alignment vertical="center"/>
    </xf>
    <xf numFmtId="0" fontId="26" fillId="33" borderId="0" applyNumberFormat="0" applyBorder="0" applyAlignment="0" applyProtection="0">
      <alignment vertical="center"/>
    </xf>
    <xf numFmtId="0" fontId="36" fillId="18" borderId="0" applyNumberFormat="0" applyBorder="0" applyAlignment="0" applyProtection="0">
      <alignment vertical="center"/>
    </xf>
    <xf numFmtId="0" fontId="45" fillId="0" borderId="29" applyNumberFormat="0" applyFill="0" applyAlignment="0" applyProtection="0">
      <alignment vertical="center"/>
    </xf>
    <xf numFmtId="0" fontId="39" fillId="0" borderId="26" applyNumberFormat="0" applyFill="0" applyAlignment="0" applyProtection="0">
      <alignment vertical="center"/>
    </xf>
    <xf numFmtId="0" fontId="46" fillId="32" borderId="0" applyNumberFormat="0" applyBorder="0" applyAlignment="0" applyProtection="0">
      <alignment vertical="center"/>
    </xf>
    <xf numFmtId="0" fontId="42" fillId="20" borderId="0" applyNumberFormat="0" applyBorder="0" applyAlignment="0" applyProtection="0">
      <alignment vertical="center"/>
    </xf>
    <xf numFmtId="0" fontId="26" fillId="25" borderId="0" applyNumberFormat="0" applyBorder="0" applyAlignment="0" applyProtection="0">
      <alignment vertical="center"/>
    </xf>
    <xf numFmtId="0" fontId="36" fillId="13" borderId="0" applyNumberFormat="0" applyBorder="0" applyAlignment="0" applyProtection="0">
      <alignment vertical="center"/>
    </xf>
    <xf numFmtId="0" fontId="26" fillId="24" borderId="0" applyNumberFormat="0" applyBorder="0" applyAlignment="0" applyProtection="0">
      <alignment vertical="center"/>
    </xf>
    <xf numFmtId="0" fontId="26" fillId="4" borderId="0" applyNumberFormat="0" applyBorder="0" applyAlignment="0" applyProtection="0">
      <alignment vertical="center"/>
    </xf>
    <xf numFmtId="0" fontId="26" fillId="31" borderId="0" applyNumberFormat="0" applyBorder="0" applyAlignment="0" applyProtection="0">
      <alignment vertical="center"/>
    </xf>
    <xf numFmtId="0" fontId="26" fillId="9" borderId="0" applyNumberFormat="0" applyBorder="0" applyAlignment="0" applyProtection="0">
      <alignment vertical="center"/>
    </xf>
    <xf numFmtId="0" fontId="36" fillId="12" borderId="0" applyNumberFormat="0" applyBorder="0" applyAlignment="0" applyProtection="0">
      <alignment vertical="center"/>
    </xf>
    <xf numFmtId="0" fontId="36" fillId="17" borderId="0" applyNumberFormat="0" applyBorder="0" applyAlignment="0" applyProtection="0">
      <alignment vertical="center"/>
    </xf>
    <xf numFmtId="0" fontId="26" fillId="30" borderId="0" applyNumberFormat="0" applyBorder="0" applyAlignment="0" applyProtection="0">
      <alignment vertical="center"/>
    </xf>
    <xf numFmtId="0" fontId="26" fillId="8" borderId="0" applyNumberFormat="0" applyBorder="0" applyAlignment="0" applyProtection="0">
      <alignment vertical="center"/>
    </xf>
    <xf numFmtId="0" fontId="36" fillId="11" borderId="0" applyNumberFormat="0" applyBorder="0" applyAlignment="0" applyProtection="0">
      <alignment vertical="center"/>
    </xf>
    <xf numFmtId="0" fontId="26" fillId="3" borderId="0" applyNumberFormat="0" applyBorder="0" applyAlignment="0" applyProtection="0">
      <alignment vertical="center"/>
    </xf>
    <xf numFmtId="0" fontId="36" fillId="27" borderId="0" applyNumberFormat="0" applyBorder="0" applyAlignment="0" applyProtection="0">
      <alignment vertical="center"/>
    </xf>
    <xf numFmtId="0" fontId="36" fillId="16" borderId="0" applyNumberFormat="0" applyBorder="0" applyAlignment="0" applyProtection="0">
      <alignment vertical="center"/>
    </xf>
    <xf numFmtId="0" fontId="26" fillId="7" borderId="0" applyNumberFormat="0" applyBorder="0" applyAlignment="0" applyProtection="0">
      <alignment vertical="center"/>
    </xf>
    <xf numFmtId="0" fontId="36" fillId="19" borderId="0" applyNumberFormat="0" applyBorder="0" applyAlignment="0" applyProtection="0">
      <alignment vertical="center"/>
    </xf>
    <xf numFmtId="0" fontId="35" fillId="0" borderId="0">
      <alignment vertical="center"/>
    </xf>
    <xf numFmtId="0" fontId="35" fillId="0" borderId="0">
      <alignment vertical="center"/>
    </xf>
  </cellStyleXfs>
  <cellXfs count="16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0" fontId="1" fillId="0" borderId="1" xfId="0" applyFont="1" applyFill="1" applyBorder="1" applyAlignment="1">
      <alignment vertical="center"/>
    </xf>
    <xf numFmtId="9" fontId="7" fillId="0" borderId="1" xfId="0" applyNumberFormat="1" applyFont="1" applyFill="1" applyBorder="1" applyAlignment="1">
      <alignment horizontal="justify" vertical="center"/>
    </xf>
    <xf numFmtId="0" fontId="4" fillId="0" borderId="1" xfId="0" applyFont="1" applyFill="1" applyBorder="1" applyAlignment="1">
      <alignment horizontal="justify" vertical="center"/>
    </xf>
    <xf numFmtId="0" fontId="8" fillId="0" borderId="1" xfId="0" applyFont="1" applyFill="1" applyBorder="1" applyAlignment="1">
      <alignment vertical="center"/>
    </xf>
    <xf numFmtId="0" fontId="9" fillId="0" borderId="1" xfId="0" applyFont="1" applyFill="1" applyBorder="1" applyAlignment="1">
      <alignment horizontal="center" vertical="center" wrapText="1"/>
    </xf>
    <xf numFmtId="10" fontId="4" fillId="0" borderId="1" xfId="0" applyNumberFormat="1" applyFont="1" applyFill="1" applyBorder="1" applyAlignment="1">
      <alignment horizontal="justify" vertical="center"/>
    </xf>
    <xf numFmtId="0" fontId="8" fillId="0" borderId="0" xfId="0" applyFont="1" applyFill="1" applyAlignment="1">
      <alignment vertical="center"/>
    </xf>
    <xf numFmtId="0" fontId="10" fillId="0" borderId="0" xfId="0" applyFont="1" applyBorder="1" applyAlignment="1">
      <alignment vertical="center" wrapText="1"/>
    </xf>
    <xf numFmtId="0" fontId="11" fillId="0" borderId="0" xfId="0" applyFont="1" applyAlignment="1">
      <alignment horizontal="center" vertical="center" wrapText="1"/>
    </xf>
    <xf numFmtId="0" fontId="12" fillId="0" borderId="0" xfId="0" applyFont="1" applyBorder="1" applyAlignment="1">
      <alignment vertical="center" wrapText="1"/>
    </xf>
    <xf numFmtId="0" fontId="13" fillId="0" borderId="5" xfId="0" applyFont="1" applyBorder="1" applyAlignment="1">
      <alignment horizontal="center" vertical="center" wrapText="1"/>
    </xf>
    <xf numFmtId="0" fontId="10" fillId="0" borderId="5" xfId="0" applyFont="1" applyBorder="1" applyAlignment="1">
      <alignment vertical="center" wrapText="1"/>
    </xf>
    <xf numFmtId="4" fontId="10" fillId="0" borderId="5" xfId="0" applyNumberFormat="1" applyFont="1" applyBorder="1" applyAlignment="1">
      <alignment vertical="center" wrapText="1"/>
    </xf>
    <xf numFmtId="0" fontId="12" fillId="0" borderId="5" xfId="0" applyFont="1" applyBorder="1" applyAlignment="1">
      <alignment vertical="center" wrapText="1"/>
    </xf>
    <xf numFmtId="0" fontId="14" fillId="0" borderId="5" xfId="49" applyFont="1" applyBorder="1" applyAlignment="1">
      <alignment vertical="center" wrapText="1"/>
    </xf>
    <xf numFmtId="0" fontId="14" fillId="0" borderId="5" xfId="49" applyFont="1" applyBorder="1" applyAlignment="1">
      <alignment horizontal="center" vertical="center" wrapText="1"/>
    </xf>
    <xf numFmtId="0" fontId="10" fillId="0" borderId="5" xfId="49" applyFont="1" applyBorder="1" applyAlignment="1">
      <alignment vertical="center" wrapText="1"/>
    </xf>
    <xf numFmtId="0" fontId="10" fillId="0" borderId="5" xfId="49" applyFont="1" applyBorder="1" applyAlignment="1">
      <alignment horizontal="center" vertical="center" wrapText="1"/>
    </xf>
    <xf numFmtId="9" fontId="10" fillId="0" borderId="5" xfId="49" applyNumberFormat="1" applyFont="1" applyBorder="1" applyAlignment="1">
      <alignment horizontal="center" vertical="center" wrapText="1"/>
    </xf>
    <xf numFmtId="9" fontId="14" fillId="0" borderId="5" xfId="49" applyNumberFormat="1" applyFont="1" applyBorder="1" applyAlignment="1">
      <alignment horizontal="center" vertical="center" wrapText="1"/>
    </xf>
    <xf numFmtId="0" fontId="12" fillId="0" borderId="0" xfId="0" applyFont="1" applyBorder="1" applyAlignment="1">
      <alignment horizontal="right" vertical="center" wrapText="1"/>
    </xf>
    <xf numFmtId="0" fontId="14" fillId="0" borderId="5" xfId="0" applyFont="1" applyBorder="1" applyAlignment="1">
      <alignment vertical="center" wrapText="1"/>
    </xf>
    <xf numFmtId="0" fontId="15" fillId="0" borderId="5" xfId="0" applyFont="1" applyBorder="1" applyAlignment="1">
      <alignment vertical="center" wrapText="1"/>
    </xf>
    <xf numFmtId="0" fontId="16" fillId="0" borderId="0" xfId="0" applyFont="1" applyBorder="1" applyAlignment="1">
      <alignment horizontal="center" vertical="center" wrapText="1"/>
    </xf>
    <xf numFmtId="0" fontId="17" fillId="0" borderId="0" xfId="0" applyFont="1" applyBorder="1" applyAlignment="1">
      <alignment vertical="center" wrapText="1"/>
    </xf>
    <xf numFmtId="0" fontId="13" fillId="0" borderId="1" xfId="0" applyFont="1" applyBorder="1" applyAlignment="1">
      <alignment horizontal="center" vertical="center" wrapText="1"/>
    </xf>
    <xf numFmtId="0" fontId="18" fillId="0" borderId="1" xfId="0" applyFont="1" applyBorder="1" applyAlignment="1">
      <alignment vertical="center" wrapText="1"/>
    </xf>
    <xf numFmtId="0" fontId="13"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 fontId="13" fillId="0" borderId="6"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4" fontId="13" fillId="0" borderId="5" xfId="0" applyNumberFormat="1" applyFont="1" applyBorder="1" applyAlignment="1">
      <alignmen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4" fontId="18" fillId="0" borderId="5" xfId="0" applyNumberFormat="1" applyFont="1" applyBorder="1" applyAlignment="1">
      <alignment vertical="center" wrapText="1"/>
    </xf>
    <xf numFmtId="0" fontId="15" fillId="0" borderId="1" xfId="0" applyFont="1" applyBorder="1" applyAlignment="1">
      <alignment vertical="center" wrapText="1"/>
    </xf>
    <xf numFmtId="4" fontId="15" fillId="0" borderId="5" xfId="0" applyNumberFormat="1" applyFont="1" applyBorder="1" applyAlignment="1">
      <alignment vertical="center" wrapText="1"/>
    </xf>
    <xf numFmtId="0" fontId="13" fillId="0" borderId="5" xfId="0" applyFont="1" applyBorder="1" applyAlignment="1">
      <alignment vertical="center" wrapText="1"/>
    </xf>
    <xf numFmtId="0" fontId="18" fillId="0" borderId="5" xfId="0" applyFont="1" applyBorder="1" applyAlignment="1">
      <alignment vertical="center" wrapText="1"/>
    </xf>
    <xf numFmtId="0" fontId="19" fillId="0" borderId="5" xfId="0" applyFont="1" applyBorder="1" applyAlignment="1">
      <alignment vertical="center" wrapText="1"/>
    </xf>
    <xf numFmtId="0" fontId="19" fillId="0" borderId="5" xfId="0" applyFont="1" applyBorder="1" applyAlignment="1">
      <alignment horizontal="center" vertical="center" wrapText="1"/>
    </xf>
    <xf numFmtId="4" fontId="19" fillId="0" borderId="5" xfId="0" applyNumberFormat="1" applyFont="1" applyBorder="1" applyAlignment="1">
      <alignment horizontal="center" vertical="center" wrapText="1"/>
    </xf>
    <xf numFmtId="4" fontId="19" fillId="0" borderId="5" xfId="0" applyNumberFormat="1" applyFont="1" applyBorder="1" applyAlignment="1">
      <alignment vertical="center" wrapText="1"/>
    </xf>
    <xf numFmtId="0" fontId="19" fillId="0" borderId="5" xfId="0" applyFont="1" applyBorder="1" applyAlignment="1">
      <alignment horizontal="left" vertical="center" wrapText="1"/>
    </xf>
    <xf numFmtId="0" fontId="19" fillId="2"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4" fontId="15" fillId="0" borderId="5" xfId="0" applyNumberFormat="1" applyFont="1" applyBorder="1" applyAlignment="1">
      <alignment horizontal="right"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9" fillId="2" borderId="5" xfId="0" applyFont="1" applyFill="1" applyBorder="1" applyAlignment="1">
      <alignment vertical="center" wrapText="1"/>
    </xf>
    <xf numFmtId="0" fontId="15" fillId="2" borderId="5" xfId="0" applyFont="1" applyFill="1" applyBorder="1" applyAlignment="1">
      <alignment horizontal="center" vertical="center" wrapText="1"/>
    </xf>
    <xf numFmtId="4" fontId="15" fillId="2" borderId="5" xfId="0" applyNumberFormat="1" applyFont="1" applyFill="1" applyBorder="1" applyAlignment="1">
      <alignment vertical="center" wrapText="1"/>
    </xf>
    <xf numFmtId="0" fontId="20" fillId="0" borderId="0" xfId="0" applyFont="1">
      <alignment vertical="center"/>
    </xf>
    <xf numFmtId="0" fontId="16"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21" fillId="0" borderId="1" xfId="0" applyFont="1" applyBorder="1" applyAlignment="1">
      <alignment horizontal="left" vertical="center" wrapText="1"/>
    </xf>
    <xf numFmtId="4" fontId="12" fillId="0" borderId="1" xfId="0" applyNumberFormat="1" applyFont="1" applyBorder="1" applyAlignment="1">
      <alignment horizontal="center" vertical="center" wrapText="1"/>
    </xf>
    <xf numFmtId="4" fontId="12" fillId="0" borderId="1" xfId="0" applyNumberFormat="1" applyFont="1" applyBorder="1" applyAlignment="1">
      <alignment vertical="center" wrapText="1"/>
    </xf>
    <xf numFmtId="0" fontId="12" fillId="0" borderId="9" xfId="0" applyFont="1" applyBorder="1" applyAlignment="1">
      <alignment horizontal="left" vertical="center" wrapText="1"/>
    </xf>
    <xf numFmtId="4" fontId="12" fillId="0" borderId="9" xfId="0" applyNumberFormat="1" applyFont="1" applyBorder="1" applyAlignment="1">
      <alignment vertical="center" wrapText="1"/>
    </xf>
    <xf numFmtId="0" fontId="10" fillId="2" borderId="5" xfId="0" applyFont="1" applyFill="1" applyBorder="1" applyAlignment="1">
      <alignment horizontal="left" vertical="center" wrapText="1"/>
    </xf>
    <xf numFmtId="4" fontId="10" fillId="0" borderId="5" xfId="0" applyNumberFormat="1" applyFont="1" applyBorder="1" applyAlignment="1">
      <alignment horizontal="right" vertical="center" wrapText="1"/>
    </xf>
    <xf numFmtId="0" fontId="22" fillId="0" borderId="0" xfId="0" applyFont="1">
      <alignment vertical="center"/>
    </xf>
    <xf numFmtId="49" fontId="10" fillId="0" borderId="1" xfId="0" applyNumberFormat="1" applyFont="1" applyBorder="1" applyAlignment="1">
      <alignment horizontal="center" vertical="center" wrapText="1"/>
    </xf>
    <xf numFmtId="0" fontId="22" fillId="0" borderId="1" xfId="0" applyFont="1" applyBorder="1" applyAlignment="1">
      <alignment horizontal="left" vertical="center"/>
    </xf>
    <xf numFmtId="4" fontId="12" fillId="0" borderId="5" xfId="0" applyNumberFormat="1" applyFont="1" applyBorder="1" applyAlignment="1">
      <alignment horizontal="right" vertical="center" wrapText="1"/>
    </xf>
    <xf numFmtId="4" fontId="19" fillId="0" borderId="5" xfId="0" applyNumberFormat="1" applyFont="1" applyBorder="1" applyAlignment="1">
      <alignment horizontal="right" vertical="center" wrapText="1"/>
    </xf>
    <xf numFmtId="0" fontId="20" fillId="0" borderId="0" xfId="0" applyFont="1" applyAlignment="1">
      <alignment horizontal="center" vertical="center"/>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4" fontId="12" fillId="0" borderId="5"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4" fontId="12" fillId="0" borderId="5" xfId="0" applyNumberFormat="1" applyFont="1" applyBorder="1" applyAlignment="1">
      <alignment vertical="center" wrapText="1"/>
    </xf>
    <xf numFmtId="0" fontId="11" fillId="0" borderId="0" xfId="0" applyFont="1" applyBorder="1" applyAlignment="1">
      <alignment horizontal="center" vertical="center" wrapText="1"/>
    </xf>
    <xf numFmtId="4" fontId="10" fillId="0" borderId="5" xfId="5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22" fillId="0" borderId="1" xfId="0" applyFont="1" applyBorder="1" applyAlignment="1">
      <alignment horizontal="left" vertical="center" wrapText="1"/>
    </xf>
    <xf numFmtId="0" fontId="20" fillId="0" borderId="10" xfId="0" applyFont="1" applyBorder="1" applyAlignment="1">
      <alignment horizontal="center" vertical="center"/>
    </xf>
    <xf numFmtId="0" fontId="20" fillId="0" borderId="1" xfId="0" applyFont="1" applyBorder="1" applyAlignment="1">
      <alignment horizontal="center" vertical="center"/>
    </xf>
    <xf numFmtId="0" fontId="22" fillId="0" borderId="1" xfId="0" applyFont="1" applyFill="1" applyBorder="1" applyAlignment="1">
      <alignment horizontal="left" vertical="center"/>
    </xf>
    <xf numFmtId="0" fontId="10" fillId="0" borderId="11" xfId="50" applyFont="1" applyFill="1" applyBorder="1" applyAlignment="1">
      <alignment horizontal="center" vertical="center" wrapText="1"/>
    </xf>
    <xf numFmtId="0" fontId="10" fillId="0" borderId="12" xfId="50" applyFont="1" applyFill="1" applyBorder="1" applyAlignment="1">
      <alignment horizontal="center" vertical="center" wrapText="1"/>
    </xf>
    <xf numFmtId="0" fontId="10" fillId="0" borderId="13" xfId="50" applyFont="1" applyFill="1" applyBorder="1" applyAlignment="1">
      <alignment horizontal="center" vertical="center" wrapText="1"/>
    </xf>
    <xf numFmtId="4" fontId="12" fillId="0" borderId="5" xfId="50" applyNumberFormat="1" applyFont="1" applyFill="1" applyBorder="1" applyAlignment="1">
      <alignment horizontal="center" vertical="center" wrapText="1"/>
    </xf>
    <xf numFmtId="0" fontId="20" fillId="0" borderId="14" xfId="0" applyFont="1" applyBorder="1">
      <alignment vertical="center"/>
    </xf>
    <xf numFmtId="4" fontId="12" fillId="0" borderId="10" xfId="49" applyNumberFormat="1" applyFont="1" applyFill="1" applyBorder="1" applyAlignment="1">
      <alignment horizontal="center" vertical="center" wrapText="1"/>
    </xf>
    <xf numFmtId="0" fontId="20" fillId="0" borderId="15" xfId="0" applyFont="1" applyBorder="1">
      <alignment vertical="center"/>
    </xf>
    <xf numFmtId="4" fontId="12" fillId="0" borderId="1" xfId="49" applyNumberFormat="1" applyFont="1" applyFill="1" applyBorder="1" applyAlignment="1">
      <alignment horizontal="center" vertical="center" wrapText="1"/>
    </xf>
    <xf numFmtId="4" fontId="12" fillId="0" borderId="15" xfId="49" applyNumberFormat="1" applyFont="1" applyFill="1" applyBorder="1" applyAlignment="1">
      <alignment horizontal="center" vertical="center" wrapText="1"/>
    </xf>
    <xf numFmtId="0" fontId="20" fillId="0" borderId="16" xfId="0" applyFont="1" applyBorder="1">
      <alignment vertical="center"/>
    </xf>
    <xf numFmtId="0" fontId="12" fillId="0" borderId="9" xfId="0" applyFont="1" applyBorder="1" applyAlignment="1">
      <alignment horizontal="center" vertical="center" wrapText="1"/>
    </xf>
    <xf numFmtId="0" fontId="12" fillId="0" borderId="17" xfId="50" applyFont="1" applyFill="1" applyBorder="1" applyAlignment="1">
      <alignment horizontal="center" vertical="center" wrapText="1"/>
    </xf>
    <xf numFmtId="0" fontId="12" fillId="0" borderId="18" xfId="50" applyFont="1" applyFill="1" applyBorder="1" applyAlignment="1">
      <alignment horizontal="center" vertical="center" wrapText="1"/>
    </xf>
    <xf numFmtId="0" fontId="12" fillId="0" borderId="6" xfId="5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9" xfId="0" applyFont="1" applyBorder="1" applyAlignment="1">
      <alignment horizontal="center" vertical="center" wrapText="1"/>
    </xf>
    <xf numFmtId="176" fontId="12" fillId="0" borderId="5" xfId="0" applyNumberFormat="1" applyFont="1" applyBorder="1" applyAlignment="1">
      <alignment horizontal="center" vertical="center" wrapText="1"/>
    </xf>
    <xf numFmtId="0" fontId="12" fillId="0" borderId="20" xfId="0" applyFont="1" applyBorder="1" applyAlignment="1">
      <alignment horizontal="center" vertical="center" wrapText="1"/>
    </xf>
    <xf numFmtId="4" fontId="12" fillId="0" borderId="9" xfId="49"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0" fillId="0" borderId="5" xfId="0" applyFont="1" applyBorder="1" applyAlignment="1">
      <alignment horizontal="left" vertical="center" wrapText="1"/>
    </xf>
    <xf numFmtId="4" fontId="12" fillId="0" borderId="5" xfId="49" applyNumberFormat="1" applyFont="1" applyFill="1" applyBorder="1" applyAlignment="1">
      <alignment horizontal="center" vertical="center" wrapText="1"/>
    </xf>
    <xf numFmtId="4" fontId="13" fillId="0" borderId="5" xfId="49" applyNumberFormat="1" applyFont="1" applyFill="1" applyBorder="1" applyAlignment="1">
      <alignment horizontal="center" vertical="center" wrapText="1"/>
    </xf>
    <xf numFmtId="4" fontId="19" fillId="0" borderId="5" xfId="50" applyNumberFormat="1" applyFont="1" applyBorder="1" applyAlignment="1">
      <alignment horizontal="center" vertical="center" wrapText="1"/>
    </xf>
    <xf numFmtId="0" fontId="19" fillId="0" borderId="5" xfId="50" applyFont="1" applyBorder="1" applyAlignment="1">
      <alignment horizontal="center" vertical="center" wrapText="1"/>
    </xf>
    <xf numFmtId="4" fontId="13" fillId="2" borderId="5" xfId="49" applyNumberFormat="1" applyFont="1" applyFill="1" applyBorder="1" applyAlignment="1">
      <alignment horizontal="center" vertical="center" wrapText="1"/>
    </xf>
    <xf numFmtId="0" fontId="19" fillId="0" borderId="14" xfId="50" applyFont="1" applyBorder="1" applyAlignment="1">
      <alignment horizontal="center" vertical="center" wrapText="1"/>
    </xf>
    <xf numFmtId="0" fontId="12" fillId="0" borderId="17" xfId="50" applyFont="1" applyBorder="1" applyAlignment="1">
      <alignment horizontal="center" vertical="center" wrapText="1"/>
    </xf>
    <xf numFmtId="0" fontId="12" fillId="0" borderId="18" xfId="50" applyFont="1" applyBorder="1" applyAlignment="1">
      <alignment horizontal="center" vertical="center" wrapText="1"/>
    </xf>
    <xf numFmtId="0" fontId="12" fillId="0" borderId="6" xfId="50" applyFont="1" applyBorder="1" applyAlignment="1">
      <alignment horizontal="center" vertical="center" wrapText="1"/>
    </xf>
    <xf numFmtId="4" fontId="12" fillId="0" borderId="5" xfId="50" applyNumberFormat="1" applyFont="1" applyBorder="1" applyAlignment="1">
      <alignment horizontal="center" vertical="center" wrapText="1"/>
    </xf>
    <xf numFmtId="4" fontId="12" fillId="0" borderId="14" xfId="50" applyNumberFormat="1" applyFont="1" applyBorder="1" applyAlignment="1">
      <alignment horizontal="center" vertical="center" wrapText="1"/>
    </xf>
    <xf numFmtId="4" fontId="12" fillId="0" borderId="0" xfId="50" applyNumberFormat="1" applyFont="1" applyBorder="1" applyAlignment="1">
      <alignment horizontal="center" vertical="center" wrapText="1"/>
    </xf>
    <xf numFmtId="4" fontId="12" fillId="0" borderId="15" xfId="50" applyNumberFormat="1" applyFont="1" applyBorder="1" applyAlignment="1">
      <alignment horizontal="center" vertical="center" wrapText="1"/>
    </xf>
    <xf numFmtId="0" fontId="0" fillId="0" borderId="0" xfId="0" applyFont="1" applyAlignment="1">
      <alignment vertical="center" wrapText="1"/>
    </xf>
    <xf numFmtId="176" fontId="13" fillId="0" borderId="5" xfId="49"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19" fillId="0" borderId="17" xfId="50" applyFont="1" applyBorder="1" applyAlignment="1">
      <alignment horizontal="left" vertical="center" wrapText="1"/>
    </xf>
    <xf numFmtId="0" fontId="12" fillId="0" borderId="0" xfId="0" applyFont="1" applyBorder="1" applyAlignment="1">
      <alignment horizontal="left"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49" fontId="18" fillId="0" borderId="5" xfId="0" applyNumberFormat="1"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Fill="1" applyBorder="1" applyAlignment="1">
      <alignment horizontal="left" vertical="center" wrapText="1"/>
    </xf>
    <xf numFmtId="4" fontId="13" fillId="2" borderId="14" xfId="49" applyNumberFormat="1" applyFont="1" applyFill="1" applyBorder="1" applyAlignment="1">
      <alignment horizontal="center" vertical="center" wrapText="1"/>
    </xf>
    <xf numFmtId="0" fontId="13" fillId="2" borderId="17" xfId="49" applyFont="1" applyFill="1" applyBorder="1" applyAlignment="1">
      <alignment horizontal="center" vertical="center" wrapText="1"/>
    </xf>
    <xf numFmtId="0" fontId="13" fillId="2" borderId="18" xfId="49" applyFont="1" applyFill="1" applyBorder="1" applyAlignment="1">
      <alignment horizontal="center" vertical="center" wrapText="1"/>
    </xf>
    <xf numFmtId="0" fontId="13" fillId="2" borderId="6" xfId="49" applyFont="1" applyFill="1" applyBorder="1" applyAlignment="1">
      <alignment horizontal="center" vertical="center" wrapText="1"/>
    </xf>
    <xf numFmtId="4" fontId="13" fillId="2" borderId="15" xfId="49" applyNumberFormat="1" applyFont="1" applyFill="1" applyBorder="1" applyAlignment="1">
      <alignment horizontal="center" vertical="center" wrapText="1"/>
    </xf>
    <xf numFmtId="0" fontId="13" fillId="2" borderId="5" xfId="0" applyFont="1" applyFill="1" applyBorder="1" applyAlignment="1">
      <alignment vertical="center" wrapText="1"/>
    </xf>
    <xf numFmtId="0" fontId="18" fillId="2" borderId="5" xfId="0" applyFont="1" applyFill="1" applyBorder="1" applyAlignment="1">
      <alignment vertical="center" wrapText="1"/>
    </xf>
    <xf numFmtId="0" fontId="0" fillId="0" borderId="10" xfId="0" applyFont="1" applyBorder="1">
      <alignment vertical="center"/>
    </xf>
    <xf numFmtId="0" fontId="0" fillId="0" borderId="1" xfId="0" applyFont="1" applyBorder="1">
      <alignment vertical="center"/>
    </xf>
    <xf numFmtId="4" fontId="13" fillId="0" borderId="5" xfId="49" applyNumberFormat="1" applyFont="1" applyBorder="1" applyAlignment="1">
      <alignment horizontal="center" vertical="center" wrapText="1"/>
    </xf>
    <xf numFmtId="0" fontId="19" fillId="0" borderId="15" xfId="50" applyFont="1" applyBorder="1" applyAlignment="1">
      <alignment horizontal="center" vertical="center" wrapText="1"/>
    </xf>
    <xf numFmtId="4" fontId="19" fillId="2" borderId="5" xfId="0" applyNumberFormat="1" applyFont="1" applyFill="1" applyBorder="1" applyAlignment="1">
      <alignment vertical="center" wrapText="1"/>
    </xf>
    <xf numFmtId="0" fontId="15" fillId="0" borderId="5" xfId="0" applyFont="1" applyBorder="1" applyAlignment="1">
      <alignment horizontal="left" vertical="center" wrapText="1"/>
    </xf>
    <xf numFmtId="0" fontId="10" fillId="0" borderId="0" xfId="0" applyFont="1" applyBorder="1" applyAlignment="1">
      <alignment horizontal="right" vertical="center" wrapText="1"/>
    </xf>
    <xf numFmtId="0" fontId="24" fillId="0" borderId="0" xfId="0" applyFont="1" applyBorder="1" applyAlignment="1">
      <alignment horizontal="center" vertical="center" wrapText="1"/>
    </xf>
    <xf numFmtId="0" fontId="12"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2" borderId="5" xfId="0" applyFont="1" applyFill="1" applyBorder="1" applyAlignment="1">
      <alignment horizontal="left" vertical="center" wrapText="1"/>
    </xf>
    <xf numFmtId="0" fontId="25"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5" sqref="E5:H5"/>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65" t="s">
        <v>0</v>
      </c>
      <c r="B1" s="165"/>
      <c r="C1" s="165"/>
      <c r="D1" s="165"/>
      <c r="E1" s="165"/>
      <c r="F1" s="165"/>
      <c r="G1" s="165"/>
      <c r="H1" s="165"/>
      <c r="I1" s="165"/>
    </row>
    <row r="2" ht="23.25" customHeight="1" spans="1:9">
      <c r="A2" s="25"/>
      <c r="B2" s="25"/>
      <c r="C2" s="25"/>
      <c r="D2" s="25"/>
      <c r="E2" s="25"/>
      <c r="F2" s="25"/>
      <c r="G2" s="25"/>
      <c r="H2" s="25"/>
      <c r="I2" s="25"/>
    </row>
    <row r="3" ht="21.55" customHeight="1" spans="1:9">
      <c r="A3" s="25"/>
      <c r="B3" s="25"/>
      <c r="C3" s="25"/>
      <c r="D3" s="25"/>
      <c r="E3" s="25"/>
      <c r="F3" s="25"/>
      <c r="G3" s="25"/>
      <c r="H3" s="25"/>
      <c r="I3" s="25"/>
    </row>
    <row r="4" ht="39.65" customHeight="1" spans="1:9">
      <c r="A4" s="166"/>
      <c r="B4" s="167"/>
      <c r="C4" s="23"/>
      <c r="D4" s="166" t="s">
        <v>1</v>
      </c>
      <c r="E4" s="167">
        <v>114001</v>
      </c>
      <c r="F4" s="167"/>
      <c r="G4" s="167"/>
      <c r="H4" s="167"/>
      <c r="I4" s="23"/>
    </row>
    <row r="5" ht="54.3" customHeight="1" spans="1:9">
      <c r="A5" s="166"/>
      <c r="B5" s="167"/>
      <c r="C5" s="23"/>
      <c r="D5" s="166" t="s">
        <v>2</v>
      </c>
      <c r="E5" s="167" t="s">
        <v>3</v>
      </c>
      <c r="F5" s="167"/>
      <c r="G5" s="167"/>
      <c r="H5" s="167"/>
      <c r="I5" s="2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D8" sqref="D8"/>
    </sheetView>
  </sheetViews>
  <sheetFormatPr defaultColWidth="10" defaultRowHeight="13.5"/>
  <cols>
    <col min="1" max="1" width="4.34166666666667" customWidth="1"/>
    <col min="2" max="2" width="4.75" customWidth="1"/>
    <col min="3" max="3" width="5.425" customWidth="1"/>
    <col min="4" max="4" width="12.5583333333333" customWidth="1"/>
    <col min="5" max="5" width="13.4333333333333" customWidth="1"/>
    <col min="6" max="6" width="12.4833333333333" customWidth="1"/>
    <col min="7" max="8" width="10.2583333333333" customWidth="1"/>
    <col min="9" max="9" width="9.09166666666667" customWidth="1"/>
    <col min="10" max="10" width="10.2583333333333" customWidth="1"/>
    <col min="11" max="11" width="12.4833333333333" customWidth="1"/>
    <col min="12" max="12" width="9.63333333333333" customWidth="1"/>
    <col min="13" max="13" width="9.90833333333333" customWidth="1"/>
    <col min="14" max="15" width="9.76666666666667" customWidth="1"/>
  </cols>
  <sheetData>
    <row r="1" ht="16.35" customHeight="1" spans="1:1">
      <c r="A1" s="23"/>
    </row>
    <row r="2" ht="44.85" customHeight="1" spans="1:13">
      <c r="A2" s="39" t="s">
        <v>13</v>
      </c>
      <c r="B2" s="39"/>
      <c r="C2" s="39"/>
      <c r="D2" s="39"/>
      <c r="E2" s="39"/>
      <c r="F2" s="39"/>
      <c r="G2" s="39"/>
      <c r="H2" s="39"/>
      <c r="I2" s="39"/>
      <c r="J2" s="39"/>
      <c r="K2" s="39"/>
      <c r="L2" s="39"/>
      <c r="M2" s="39"/>
    </row>
    <row r="3" ht="22.4" customHeight="1" spans="1:13">
      <c r="A3" s="25" t="s">
        <v>28</v>
      </c>
      <c r="B3" s="25"/>
      <c r="C3" s="25"/>
      <c r="D3" s="25"/>
      <c r="E3" s="25"/>
      <c r="F3" s="25"/>
      <c r="G3" s="25"/>
      <c r="H3" s="25"/>
      <c r="I3" s="25"/>
      <c r="J3" s="25"/>
      <c r="K3" s="25"/>
      <c r="L3" s="36" t="s">
        <v>29</v>
      </c>
      <c r="M3" s="36"/>
    </row>
    <row r="4" ht="42.25" customHeight="1" spans="1:13">
      <c r="A4" s="26" t="s">
        <v>147</v>
      </c>
      <c r="B4" s="26"/>
      <c r="C4" s="26"/>
      <c r="D4" s="65" t="s">
        <v>148</v>
      </c>
      <c r="E4" s="26" t="s">
        <v>189</v>
      </c>
      <c r="F4" s="26" t="s">
        <v>150</v>
      </c>
      <c r="G4" s="26"/>
      <c r="H4" s="26"/>
      <c r="I4" s="26"/>
      <c r="J4" s="26"/>
      <c r="K4" s="26" t="s">
        <v>154</v>
      </c>
      <c r="L4" s="26"/>
      <c r="M4" s="26"/>
    </row>
    <row r="5" ht="39.65" customHeight="1" spans="1:13">
      <c r="A5" s="26" t="s">
        <v>164</v>
      </c>
      <c r="B5" s="26" t="s">
        <v>165</v>
      </c>
      <c r="C5" s="26" t="s">
        <v>166</v>
      </c>
      <c r="D5" s="66"/>
      <c r="E5" s="26"/>
      <c r="F5" s="26" t="s">
        <v>128</v>
      </c>
      <c r="G5" s="26" t="s">
        <v>213</v>
      </c>
      <c r="H5" s="26" t="s">
        <v>214</v>
      </c>
      <c r="I5" s="26" t="s">
        <v>183</v>
      </c>
      <c r="J5" s="26" t="s">
        <v>215</v>
      </c>
      <c r="K5" s="26" t="s">
        <v>128</v>
      </c>
      <c r="L5" s="26" t="s">
        <v>190</v>
      </c>
      <c r="M5" s="26" t="s">
        <v>216</v>
      </c>
    </row>
    <row r="6" s="70" customFormat="1" ht="30" customHeight="1" spans="1:13">
      <c r="A6" s="83">
        <v>208</v>
      </c>
      <c r="B6" s="83" t="s">
        <v>167</v>
      </c>
      <c r="C6" s="83" t="s">
        <v>167</v>
      </c>
      <c r="D6" s="45" t="s">
        <v>168</v>
      </c>
      <c r="E6" s="104">
        <f>F6+K6</f>
        <v>33.31</v>
      </c>
      <c r="F6" s="104">
        <f t="shared" ref="F6:F12" si="0">G6+H6+I6+J6</f>
        <v>33.31</v>
      </c>
      <c r="G6" s="105"/>
      <c r="H6" s="106">
        <v>33.31</v>
      </c>
      <c r="I6" s="115"/>
      <c r="J6" s="116"/>
      <c r="K6" s="117">
        <f>L6+M6</f>
        <v>0</v>
      </c>
      <c r="L6" s="88"/>
      <c r="M6" s="88"/>
    </row>
    <row r="7" s="70" customFormat="1" ht="30" customHeight="1" spans="1:13">
      <c r="A7" s="83" t="s">
        <v>169</v>
      </c>
      <c r="B7" s="83" t="s">
        <v>167</v>
      </c>
      <c r="C7" s="83" t="s">
        <v>170</v>
      </c>
      <c r="D7" s="45" t="s">
        <v>171</v>
      </c>
      <c r="E7" s="104">
        <f>F7+K7</f>
        <v>16.66</v>
      </c>
      <c r="F7" s="104">
        <f t="shared" si="0"/>
        <v>16.66</v>
      </c>
      <c r="G7" s="107"/>
      <c r="H7" s="108">
        <v>16.66</v>
      </c>
      <c r="I7" s="74"/>
      <c r="J7" s="118"/>
      <c r="K7" s="117">
        <f>L7+M7</f>
        <v>0</v>
      </c>
      <c r="L7" s="88"/>
      <c r="M7" s="88"/>
    </row>
    <row r="8" s="70" customFormat="1" ht="30" customHeight="1" spans="1:13">
      <c r="A8" s="83" t="s">
        <v>169</v>
      </c>
      <c r="B8" s="83" t="s">
        <v>172</v>
      </c>
      <c r="C8" s="83" t="s">
        <v>172</v>
      </c>
      <c r="D8" s="51" t="s">
        <v>173</v>
      </c>
      <c r="E8" s="104">
        <f>F8+K8</f>
        <v>1.02</v>
      </c>
      <c r="F8" s="104">
        <f t="shared" si="0"/>
        <v>1.02</v>
      </c>
      <c r="G8" s="107"/>
      <c r="H8" s="108">
        <v>1.02</v>
      </c>
      <c r="I8" s="74"/>
      <c r="J8" s="118"/>
      <c r="K8" s="117">
        <f>L8+M8</f>
        <v>0</v>
      </c>
      <c r="L8" s="88"/>
      <c r="M8" s="88"/>
    </row>
    <row r="9" s="70" customFormat="1" ht="30" customHeight="1" spans="1:13">
      <c r="A9" s="96" t="s">
        <v>174</v>
      </c>
      <c r="B9" s="96" t="s">
        <v>175</v>
      </c>
      <c r="C9" s="96" t="s">
        <v>172</v>
      </c>
      <c r="D9" s="84" t="s">
        <v>176</v>
      </c>
      <c r="E9" s="104">
        <f t="shared" ref="E9:E15" si="1">F9+K9</f>
        <v>32.97</v>
      </c>
      <c r="F9" s="104">
        <f t="shared" si="0"/>
        <v>32.97</v>
      </c>
      <c r="G9" s="107"/>
      <c r="H9" s="108">
        <v>32.97</v>
      </c>
      <c r="I9" s="74"/>
      <c r="J9" s="118"/>
      <c r="K9" s="117">
        <f t="shared" ref="K9:K15" si="2">L9+M9</f>
        <v>0</v>
      </c>
      <c r="L9" s="88"/>
      <c r="M9" s="88"/>
    </row>
    <row r="10" s="70" customFormat="1" ht="30" customHeight="1" spans="1:13">
      <c r="A10" s="83" t="s">
        <v>177</v>
      </c>
      <c r="B10" s="83" t="s">
        <v>178</v>
      </c>
      <c r="C10" s="83" t="s">
        <v>178</v>
      </c>
      <c r="D10" s="51" t="s">
        <v>179</v>
      </c>
      <c r="E10" s="104">
        <f t="shared" si="1"/>
        <v>288.97</v>
      </c>
      <c r="F10" s="104">
        <f t="shared" si="0"/>
        <v>288.97</v>
      </c>
      <c r="G10" s="109">
        <v>288.97</v>
      </c>
      <c r="H10" s="108"/>
      <c r="I10" s="74"/>
      <c r="J10" s="118"/>
      <c r="K10" s="117">
        <f t="shared" si="2"/>
        <v>0</v>
      </c>
      <c r="L10" s="88"/>
      <c r="M10" s="88"/>
    </row>
    <row r="11" s="70" customFormat="1" ht="30" customHeight="1" spans="1:13">
      <c r="A11" s="83">
        <v>221</v>
      </c>
      <c r="B11" s="83" t="s">
        <v>180</v>
      </c>
      <c r="C11" s="83" t="s">
        <v>178</v>
      </c>
      <c r="D11" s="100" t="s">
        <v>183</v>
      </c>
      <c r="E11" s="104">
        <f t="shared" si="1"/>
        <v>24.99</v>
      </c>
      <c r="F11" s="104">
        <f t="shared" si="0"/>
        <v>24.99</v>
      </c>
      <c r="G11" s="110"/>
      <c r="H11" s="111"/>
      <c r="I11" s="119">
        <v>24.99</v>
      </c>
      <c r="J11" s="120"/>
      <c r="K11" s="117">
        <f t="shared" si="2"/>
        <v>0</v>
      </c>
      <c r="L11" s="88"/>
      <c r="M11" s="88"/>
    </row>
    <row r="12" s="70" customFormat="1" ht="30" customHeight="1" spans="1:13">
      <c r="A12" s="112" t="s">
        <v>128</v>
      </c>
      <c r="B12" s="113"/>
      <c r="C12" s="113"/>
      <c r="D12" s="114"/>
      <c r="E12" s="104">
        <f t="shared" si="1"/>
        <v>397.92</v>
      </c>
      <c r="F12" s="104">
        <f t="shared" si="0"/>
        <v>397.92</v>
      </c>
      <c r="G12" s="91">
        <f>SUM(G6:G11)</f>
        <v>288.97</v>
      </c>
      <c r="H12" s="91">
        <f>SUM(H6:H11)</f>
        <v>83.96</v>
      </c>
      <c r="I12" s="91">
        <f>SUM(I6:I11)</f>
        <v>24.99</v>
      </c>
      <c r="J12" s="91">
        <f>SUM(J6:J11)</f>
        <v>0</v>
      </c>
      <c r="K12" s="117">
        <f t="shared" si="2"/>
        <v>0</v>
      </c>
      <c r="L12" s="85"/>
      <c r="M12" s="85"/>
    </row>
  </sheetData>
  <mergeCells count="9">
    <mergeCell ref="A2:M2"/>
    <mergeCell ref="A3:K3"/>
    <mergeCell ref="L3:M3"/>
    <mergeCell ref="A4:C4"/>
    <mergeCell ref="F4:J4"/>
    <mergeCell ref="K4:M4"/>
    <mergeCell ref="A12:D12"/>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E13" sqref="E13"/>
    </sheetView>
  </sheetViews>
  <sheetFormatPr defaultColWidth="10" defaultRowHeight="13.5"/>
  <cols>
    <col min="1" max="1" width="5.01666666666667" customWidth="1"/>
    <col min="2" max="2" width="5.15833333333333" customWidth="1"/>
    <col min="3" max="3" width="5.7" customWidth="1"/>
    <col min="4" max="4" width="18.3833333333333" customWidth="1"/>
    <col min="5" max="5" width="9.775" customWidth="1"/>
    <col min="6" max="21" width="7.69166666666667" customWidth="1"/>
    <col min="22" max="23" width="9.76666666666667" customWidth="1"/>
  </cols>
  <sheetData>
    <row r="1" ht="16.35" customHeight="1" spans="1:1">
      <c r="A1" s="23"/>
    </row>
    <row r="2" ht="50" customHeight="1" spans="1:21">
      <c r="A2" s="94" t="s">
        <v>14</v>
      </c>
      <c r="B2" s="94"/>
      <c r="C2" s="94"/>
      <c r="D2" s="94"/>
      <c r="E2" s="94"/>
      <c r="F2" s="94"/>
      <c r="G2" s="94"/>
      <c r="H2" s="94"/>
      <c r="I2" s="94"/>
      <c r="J2" s="94"/>
      <c r="K2" s="94"/>
      <c r="L2" s="94"/>
      <c r="M2" s="94"/>
      <c r="N2" s="94"/>
      <c r="O2" s="94"/>
      <c r="P2" s="94"/>
      <c r="Q2" s="94"/>
      <c r="R2" s="94"/>
      <c r="S2" s="94"/>
      <c r="T2" s="94"/>
      <c r="U2" s="94"/>
    </row>
    <row r="3" ht="24.15" customHeight="1" spans="1:21">
      <c r="A3" s="40" t="s">
        <v>28</v>
      </c>
      <c r="B3" s="40"/>
      <c r="C3" s="40"/>
      <c r="D3" s="40"/>
      <c r="E3" s="40"/>
      <c r="F3" s="40"/>
      <c r="G3" s="40"/>
      <c r="H3" s="40"/>
      <c r="I3" s="40"/>
      <c r="J3" s="40"/>
      <c r="K3" s="40"/>
      <c r="L3" s="40"/>
      <c r="M3" s="40"/>
      <c r="N3" s="40"/>
      <c r="O3" s="40"/>
      <c r="P3" s="40"/>
      <c r="Q3" s="40"/>
      <c r="R3" s="40"/>
      <c r="S3" s="40"/>
      <c r="T3" s="36" t="s">
        <v>29</v>
      </c>
      <c r="U3" s="36"/>
    </row>
    <row r="4" ht="26.7" customHeight="1" spans="1:21">
      <c r="A4" s="26" t="s">
        <v>147</v>
      </c>
      <c r="B4" s="26"/>
      <c r="C4" s="26"/>
      <c r="D4" s="65" t="s">
        <v>148</v>
      </c>
      <c r="E4" s="26" t="s">
        <v>189</v>
      </c>
      <c r="F4" s="26" t="s">
        <v>217</v>
      </c>
      <c r="G4" s="26"/>
      <c r="H4" s="26"/>
      <c r="I4" s="26"/>
      <c r="J4" s="26"/>
      <c r="K4" s="26" t="s">
        <v>218</v>
      </c>
      <c r="L4" s="26"/>
      <c r="M4" s="26"/>
      <c r="N4" s="26"/>
      <c r="O4" s="26"/>
      <c r="P4" s="26"/>
      <c r="Q4" s="26" t="s">
        <v>183</v>
      </c>
      <c r="R4" s="26" t="s">
        <v>219</v>
      </c>
      <c r="S4" s="26"/>
      <c r="T4" s="26"/>
      <c r="U4" s="26"/>
    </row>
    <row r="5" ht="56.05" customHeight="1" spans="1:21">
      <c r="A5" s="26" t="s">
        <v>164</v>
      </c>
      <c r="B5" s="26" t="s">
        <v>165</v>
      </c>
      <c r="C5" s="26" t="s">
        <v>166</v>
      </c>
      <c r="D5" s="66"/>
      <c r="E5" s="26"/>
      <c r="F5" s="26" t="s">
        <v>128</v>
      </c>
      <c r="G5" s="26" t="s">
        <v>220</v>
      </c>
      <c r="H5" s="26" t="s">
        <v>221</v>
      </c>
      <c r="I5" s="26" t="s">
        <v>222</v>
      </c>
      <c r="J5" s="26" t="s">
        <v>223</v>
      </c>
      <c r="K5" s="26" t="s">
        <v>128</v>
      </c>
      <c r="L5" s="26" t="s">
        <v>224</v>
      </c>
      <c r="M5" s="26" t="s">
        <v>225</v>
      </c>
      <c r="N5" s="26" t="s">
        <v>226</v>
      </c>
      <c r="O5" s="26" t="s">
        <v>227</v>
      </c>
      <c r="P5" s="26" t="s">
        <v>228</v>
      </c>
      <c r="Q5" s="26"/>
      <c r="R5" s="26" t="s">
        <v>128</v>
      </c>
      <c r="S5" s="26" t="s">
        <v>229</v>
      </c>
      <c r="T5" s="26" t="s">
        <v>230</v>
      </c>
      <c r="U5" s="26" t="s">
        <v>215</v>
      </c>
    </row>
    <row r="6" ht="28" customHeight="1" spans="1:21">
      <c r="A6" s="83">
        <v>208</v>
      </c>
      <c r="B6" s="83" t="s">
        <v>167</v>
      </c>
      <c r="C6" s="83" t="s">
        <v>167</v>
      </c>
      <c r="D6" s="45" t="s">
        <v>168</v>
      </c>
      <c r="E6" s="95">
        <f t="shared" ref="E6:E12" si="0">F6+K6+R6</f>
        <v>33.31</v>
      </c>
      <c r="F6" s="48">
        <f t="shared" ref="F6:F11" si="1">G6+H6+I6+J6</f>
        <v>0</v>
      </c>
      <c r="G6" s="48"/>
      <c r="H6" s="48"/>
      <c r="I6" s="48"/>
      <c r="J6" s="48"/>
      <c r="K6" s="48">
        <f t="shared" ref="K6:K11" si="2">L6+M6+N6+O6+P6+Q6</f>
        <v>33.31</v>
      </c>
      <c r="L6" s="48">
        <v>33.31</v>
      </c>
      <c r="M6" s="48"/>
      <c r="N6" s="48"/>
      <c r="O6" s="48"/>
      <c r="P6" s="48"/>
      <c r="Q6" s="48"/>
      <c r="R6" s="48">
        <f t="shared" ref="R6:R11" si="3">S6+T6+U6</f>
        <v>0</v>
      </c>
      <c r="S6" s="48"/>
      <c r="T6" s="48"/>
      <c r="U6" s="48"/>
    </row>
    <row r="7" ht="28" customHeight="1" spans="1:21">
      <c r="A7" s="83" t="s">
        <v>169</v>
      </c>
      <c r="B7" s="83" t="s">
        <v>167</v>
      </c>
      <c r="C7" s="83" t="s">
        <v>170</v>
      </c>
      <c r="D7" s="45" t="s">
        <v>171</v>
      </c>
      <c r="E7" s="95">
        <f t="shared" si="0"/>
        <v>16.66</v>
      </c>
      <c r="F7" s="48">
        <f t="shared" si="1"/>
        <v>0</v>
      </c>
      <c r="G7" s="48"/>
      <c r="H7" s="48"/>
      <c r="I7" s="48"/>
      <c r="J7" s="48"/>
      <c r="K7" s="48">
        <f t="shared" si="2"/>
        <v>16.66</v>
      </c>
      <c r="L7" s="48"/>
      <c r="M7" s="48">
        <v>16.66</v>
      </c>
      <c r="N7" s="48"/>
      <c r="O7" s="48"/>
      <c r="P7" s="48"/>
      <c r="Q7" s="48"/>
      <c r="R7" s="48">
        <f t="shared" si="3"/>
        <v>0</v>
      </c>
      <c r="S7" s="48"/>
      <c r="T7" s="48"/>
      <c r="U7" s="48"/>
    </row>
    <row r="8" ht="28" customHeight="1" spans="1:21">
      <c r="A8" s="83" t="s">
        <v>169</v>
      </c>
      <c r="B8" s="83" t="s">
        <v>172</v>
      </c>
      <c r="C8" s="83" t="s">
        <v>172</v>
      </c>
      <c r="D8" s="51" t="s">
        <v>173</v>
      </c>
      <c r="E8" s="95">
        <f t="shared" si="0"/>
        <v>1.02</v>
      </c>
      <c r="F8" s="48">
        <f t="shared" si="1"/>
        <v>0</v>
      </c>
      <c r="G8" s="48"/>
      <c r="H8" s="48"/>
      <c r="I8" s="48"/>
      <c r="J8" s="48"/>
      <c r="K8" s="48">
        <f t="shared" si="2"/>
        <v>1.02</v>
      </c>
      <c r="L8" s="48"/>
      <c r="M8" s="48"/>
      <c r="N8" s="48"/>
      <c r="O8" s="48"/>
      <c r="P8" s="48">
        <v>1.02</v>
      </c>
      <c r="Q8" s="48"/>
      <c r="R8" s="48">
        <f t="shared" si="3"/>
        <v>0</v>
      </c>
      <c r="S8" s="48"/>
      <c r="T8" s="48"/>
      <c r="U8" s="48"/>
    </row>
    <row r="9" ht="28" customHeight="1" spans="1:21">
      <c r="A9" s="96" t="s">
        <v>174</v>
      </c>
      <c r="B9" s="96" t="s">
        <v>175</v>
      </c>
      <c r="C9" s="96" t="s">
        <v>172</v>
      </c>
      <c r="D9" s="97" t="s">
        <v>176</v>
      </c>
      <c r="E9" s="95">
        <f t="shared" si="0"/>
        <v>32.97</v>
      </c>
      <c r="F9" s="48">
        <f t="shared" si="1"/>
        <v>0</v>
      </c>
      <c r="G9" s="98"/>
      <c r="H9" s="98"/>
      <c r="I9" s="98"/>
      <c r="J9" s="98"/>
      <c r="K9" s="48">
        <f t="shared" si="2"/>
        <v>32.97</v>
      </c>
      <c r="L9" s="98"/>
      <c r="M9" s="98"/>
      <c r="N9" s="98">
        <v>32.97</v>
      </c>
      <c r="O9" s="98"/>
      <c r="P9" s="98"/>
      <c r="Q9" s="98"/>
      <c r="R9" s="48">
        <f t="shared" si="3"/>
        <v>0</v>
      </c>
      <c r="S9" s="98"/>
      <c r="T9" s="98"/>
      <c r="U9" s="98"/>
    </row>
    <row r="10" ht="28" customHeight="1" spans="1:21">
      <c r="A10" s="83" t="s">
        <v>177</v>
      </c>
      <c r="B10" s="83" t="s">
        <v>178</v>
      </c>
      <c r="C10" s="83" t="s">
        <v>178</v>
      </c>
      <c r="D10" s="51" t="s">
        <v>179</v>
      </c>
      <c r="E10" s="95">
        <f t="shared" si="0"/>
        <v>288.97</v>
      </c>
      <c r="F10" s="48">
        <f t="shared" si="1"/>
        <v>281.05</v>
      </c>
      <c r="G10" s="99">
        <v>281.05</v>
      </c>
      <c r="H10" s="99"/>
      <c r="I10" s="99"/>
      <c r="J10" s="99"/>
      <c r="K10" s="48">
        <f t="shared" si="2"/>
        <v>0</v>
      </c>
      <c r="L10" s="99"/>
      <c r="M10" s="99"/>
      <c r="N10" s="99"/>
      <c r="O10" s="99"/>
      <c r="P10" s="99"/>
      <c r="Q10" s="99"/>
      <c r="R10" s="48">
        <f t="shared" si="3"/>
        <v>7.92</v>
      </c>
      <c r="S10" s="99">
        <v>7.92</v>
      </c>
      <c r="T10" s="99"/>
      <c r="U10" s="99"/>
    </row>
    <row r="11" ht="28" customHeight="1" spans="1:21">
      <c r="A11" s="83">
        <v>221</v>
      </c>
      <c r="B11" s="83" t="s">
        <v>180</v>
      </c>
      <c r="C11" s="83" t="s">
        <v>178</v>
      </c>
      <c r="D11" s="100" t="s">
        <v>183</v>
      </c>
      <c r="E11" s="95">
        <f t="shared" si="0"/>
        <v>24.99</v>
      </c>
      <c r="F11" s="48">
        <f t="shared" si="1"/>
        <v>0</v>
      </c>
      <c r="G11" s="99"/>
      <c r="H11" s="99"/>
      <c r="I11" s="99"/>
      <c r="J11" s="99"/>
      <c r="K11" s="48">
        <f t="shared" si="2"/>
        <v>24.99</v>
      </c>
      <c r="L11" s="99"/>
      <c r="M11" s="99"/>
      <c r="N11" s="99"/>
      <c r="O11" s="99"/>
      <c r="P11" s="99"/>
      <c r="Q11" s="99">
        <v>24.99</v>
      </c>
      <c r="R11" s="48">
        <f t="shared" si="3"/>
        <v>0</v>
      </c>
      <c r="S11" s="99"/>
      <c r="T11" s="99"/>
      <c r="U11" s="99"/>
    </row>
    <row r="12" ht="28" customHeight="1" spans="1:21">
      <c r="A12" s="101" t="s">
        <v>128</v>
      </c>
      <c r="B12" s="102"/>
      <c r="C12" s="102"/>
      <c r="D12" s="103"/>
      <c r="E12" s="95">
        <f t="shared" si="0"/>
        <v>397.92</v>
      </c>
      <c r="F12" s="48">
        <f t="shared" ref="F12:L12" si="4">SUM(F6:F11)</f>
        <v>281.05</v>
      </c>
      <c r="G12" s="48">
        <f t="shared" si="4"/>
        <v>281.05</v>
      </c>
      <c r="H12" s="99"/>
      <c r="I12" s="99"/>
      <c r="J12" s="99"/>
      <c r="K12" s="48">
        <f t="shared" si="4"/>
        <v>108.95</v>
      </c>
      <c r="L12" s="48">
        <f t="shared" si="4"/>
        <v>33.31</v>
      </c>
      <c r="M12" s="48">
        <f t="shared" ref="M12:S12" si="5">SUM(M6:M11)</f>
        <v>16.66</v>
      </c>
      <c r="N12" s="48">
        <f t="shared" si="5"/>
        <v>32.97</v>
      </c>
      <c r="O12" s="48">
        <f t="shared" si="5"/>
        <v>0</v>
      </c>
      <c r="P12" s="48">
        <f t="shared" si="5"/>
        <v>1.02</v>
      </c>
      <c r="Q12" s="48">
        <f t="shared" si="5"/>
        <v>24.99</v>
      </c>
      <c r="R12" s="48">
        <f t="shared" si="5"/>
        <v>7.92</v>
      </c>
      <c r="S12" s="48">
        <f t="shared" si="5"/>
        <v>7.92</v>
      </c>
      <c r="T12" s="99"/>
      <c r="U12" s="99"/>
    </row>
  </sheetData>
  <mergeCells count="11">
    <mergeCell ref="A2:U2"/>
    <mergeCell ref="A3:S3"/>
    <mergeCell ref="T3:U3"/>
    <mergeCell ref="A4:C4"/>
    <mergeCell ref="F4:J4"/>
    <mergeCell ref="K4:P4"/>
    <mergeCell ref="R4:U4"/>
    <mergeCell ref="A12:D12"/>
    <mergeCell ref="D4:D5"/>
    <mergeCell ref="E4:E5"/>
    <mergeCell ref="Q4:Q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3" sqref="A3:H3"/>
    </sheetView>
  </sheetViews>
  <sheetFormatPr defaultColWidth="10" defaultRowHeight="13.5"/>
  <cols>
    <col min="1" max="1" width="4.75" customWidth="1"/>
    <col min="2" max="2" width="5.83333333333333" customWidth="1"/>
    <col min="3" max="4" width="7.6" customWidth="1"/>
    <col min="5" max="5" width="10.225" customWidth="1"/>
    <col min="6" max="6" width="14" customWidth="1"/>
    <col min="7" max="7" width="11.6333333333333" customWidth="1"/>
    <col min="8" max="8" width="12.075" customWidth="1"/>
    <col min="9" max="9" width="11.9416666666667" customWidth="1"/>
    <col min="10" max="10" width="26" customWidth="1"/>
    <col min="11" max="12" width="9.76666666666667" customWidth="1"/>
  </cols>
  <sheetData>
    <row r="1" ht="16.35" customHeight="1" spans="1:1">
      <c r="A1" s="23"/>
    </row>
    <row r="2" ht="46.55" customHeight="1" spans="1:10">
      <c r="A2" s="39" t="s">
        <v>15</v>
      </c>
      <c r="B2" s="39"/>
      <c r="C2" s="39"/>
      <c r="D2" s="39"/>
      <c r="E2" s="39"/>
      <c r="F2" s="39"/>
      <c r="G2" s="39"/>
      <c r="H2" s="39"/>
      <c r="I2" s="39"/>
      <c r="J2" s="39"/>
    </row>
    <row r="3" ht="24.15" customHeight="1" spans="1:10">
      <c r="A3" s="40" t="s">
        <v>28</v>
      </c>
      <c r="B3" s="40"/>
      <c r="C3" s="40"/>
      <c r="D3" s="40"/>
      <c r="E3" s="40"/>
      <c r="F3" s="40"/>
      <c r="G3" s="40"/>
      <c r="H3" s="40"/>
      <c r="I3" s="36" t="s">
        <v>29</v>
      </c>
      <c r="J3" s="36"/>
    </row>
    <row r="4" s="70" customFormat="1" ht="23.25" customHeight="1" spans="1:10">
      <c r="A4" s="88" t="s">
        <v>147</v>
      </c>
      <c r="B4" s="88"/>
      <c r="C4" s="88"/>
      <c r="D4" s="89" t="s">
        <v>148</v>
      </c>
      <c r="E4" s="88" t="s">
        <v>231</v>
      </c>
      <c r="F4" s="88" t="s">
        <v>232</v>
      </c>
      <c r="G4" s="88" t="s">
        <v>233</v>
      </c>
      <c r="H4" s="88" t="s">
        <v>234</v>
      </c>
      <c r="I4" s="88" t="s">
        <v>235</v>
      </c>
      <c r="J4" s="88" t="s">
        <v>236</v>
      </c>
    </row>
    <row r="5" s="70" customFormat="1" ht="23.25" customHeight="1" spans="1:10">
      <c r="A5" s="88" t="s">
        <v>164</v>
      </c>
      <c r="B5" s="88" t="s">
        <v>165</v>
      </c>
      <c r="C5" s="88" t="s">
        <v>166</v>
      </c>
      <c r="D5" s="90"/>
      <c r="E5" s="88"/>
      <c r="F5" s="88"/>
      <c r="G5" s="88"/>
      <c r="H5" s="88"/>
      <c r="I5" s="88"/>
      <c r="J5" s="88"/>
    </row>
    <row r="6" s="70" customFormat="1" ht="22.8" customHeight="1" spans="1:10">
      <c r="A6" s="29"/>
      <c r="B6" s="29"/>
      <c r="C6" s="29"/>
      <c r="D6" s="29"/>
      <c r="E6" s="91">
        <f>F6+G6+H6+I6+J6</f>
        <v>0</v>
      </c>
      <c r="F6" s="93"/>
      <c r="G6" s="93"/>
      <c r="H6" s="93"/>
      <c r="I6" s="93"/>
      <c r="J6" s="93"/>
    </row>
    <row r="7" s="70" customFormat="1" ht="22.8" customHeight="1" spans="1:10">
      <c r="A7" s="29"/>
      <c r="B7" s="29"/>
      <c r="C7" s="29"/>
      <c r="D7" s="29"/>
      <c r="E7" s="91">
        <f>F7+G7+H7+I7+J7</f>
        <v>0</v>
      </c>
      <c r="F7" s="93"/>
      <c r="G7" s="93"/>
      <c r="H7" s="93"/>
      <c r="I7" s="93"/>
      <c r="J7" s="93"/>
    </row>
    <row r="8" s="70" customFormat="1" ht="22.8" customHeight="1" spans="1:10">
      <c r="A8" s="29"/>
      <c r="B8" s="29"/>
      <c r="C8" s="29"/>
      <c r="D8" s="29"/>
      <c r="E8" s="91">
        <f>F8+G8+H8+I8+J8</f>
        <v>0</v>
      </c>
      <c r="F8" s="93"/>
      <c r="G8" s="93"/>
      <c r="H8" s="93"/>
      <c r="I8" s="93"/>
      <c r="J8" s="93"/>
    </row>
    <row r="9" s="70" customFormat="1" ht="22.8" customHeight="1" spans="1:10">
      <c r="A9" s="92"/>
      <c r="B9" s="92"/>
      <c r="C9" s="92"/>
      <c r="D9" s="92"/>
      <c r="E9" s="91">
        <f>F9+G9+H9+I9+J9</f>
        <v>0</v>
      </c>
      <c r="F9" s="81"/>
      <c r="G9" s="81"/>
      <c r="H9" s="81"/>
      <c r="I9" s="81"/>
      <c r="J9" s="81"/>
    </row>
  </sheetData>
  <mergeCells count="11">
    <mergeCell ref="A2:J2"/>
    <mergeCell ref="A3:H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A3" sqref="A3:O3"/>
    </sheetView>
  </sheetViews>
  <sheetFormatPr defaultColWidth="10" defaultRowHeight="13.5"/>
  <cols>
    <col min="1" max="1" width="4.75" customWidth="1"/>
    <col min="2" max="2" width="5.425" customWidth="1"/>
    <col min="3" max="3" width="5.96666666666667" customWidth="1"/>
    <col min="4" max="4" width="12" customWidth="1"/>
    <col min="5" max="17" width="7.69166666666667" customWidth="1"/>
    <col min="18" max="19" width="9.76666666666667" customWidth="1"/>
  </cols>
  <sheetData>
    <row r="1" ht="16.35" customHeight="1" spans="1:1">
      <c r="A1" s="23"/>
    </row>
    <row r="2" ht="40.5" customHeight="1" spans="1:17">
      <c r="A2" s="39" t="s">
        <v>16</v>
      </c>
      <c r="B2" s="39"/>
      <c r="C2" s="39"/>
      <c r="D2" s="39"/>
      <c r="E2" s="39"/>
      <c r="F2" s="39"/>
      <c r="G2" s="39"/>
      <c r="H2" s="39"/>
      <c r="I2" s="39"/>
      <c r="J2" s="39"/>
      <c r="K2" s="39"/>
      <c r="L2" s="39"/>
      <c r="M2" s="39"/>
      <c r="N2" s="39"/>
      <c r="O2" s="39"/>
      <c r="P2" s="39"/>
      <c r="Q2" s="39"/>
    </row>
    <row r="3" ht="24.15" customHeight="1" spans="1:17">
      <c r="A3" s="25" t="s">
        <v>28</v>
      </c>
      <c r="B3" s="25"/>
      <c r="C3" s="25"/>
      <c r="D3" s="25"/>
      <c r="E3" s="25"/>
      <c r="F3" s="25"/>
      <c r="G3" s="25"/>
      <c r="H3" s="25"/>
      <c r="I3" s="25"/>
      <c r="J3" s="25"/>
      <c r="K3" s="25"/>
      <c r="L3" s="25"/>
      <c r="M3" s="25"/>
      <c r="N3" s="25"/>
      <c r="O3" s="25"/>
      <c r="P3" s="36" t="s">
        <v>29</v>
      </c>
      <c r="Q3" s="36"/>
    </row>
    <row r="4" s="70" customFormat="1" ht="24.15" customHeight="1" spans="1:17">
      <c r="A4" s="88" t="s">
        <v>147</v>
      </c>
      <c r="B4" s="88"/>
      <c r="C4" s="88"/>
      <c r="D4" s="89" t="s">
        <v>148</v>
      </c>
      <c r="E4" s="88" t="s">
        <v>231</v>
      </c>
      <c r="F4" s="88" t="s">
        <v>237</v>
      </c>
      <c r="G4" s="88" t="s">
        <v>238</v>
      </c>
      <c r="H4" s="88" t="s">
        <v>239</v>
      </c>
      <c r="I4" s="88" t="s">
        <v>240</v>
      </c>
      <c r="J4" s="88" t="s">
        <v>241</v>
      </c>
      <c r="K4" s="88" t="s">
        <v>242</v>
      </c>
      <c r="L4" s="88" t="s">
        <v>243</v>
      </c>
      <c r="M4" s="88" t="s">
        <v>233</v>
      </c>
      <c r="N4" s="88" t="s">
        <v>244</v>
      </c>
      <c r="O4" s="88" t="s">
        <v>245</v>
      </c>
      <c r="P4" s="88" t="s">
        <v>234</v>
      </c>
      <c r="Q4" s="88" t="s">
        <v>236</v>
      </c>
    </row>
    <row r="5" s="70" customFormat="1" ht="21.55" customHeight="1" spans="1:17">
      <c r="A5" s="88" t="s">
        <v>164</v>
      </c>
      <c r="B5" s="88" t="s">
        <v>165</v>
      </c>
      <c r="C5" s="88" t="s">
        <v>166</v>
      </c>
      <c r="D5" s="90"/>
      <c r="E5" s="88"/>
      <c r="F5" s="88"/>
      <c r="G5" s="88"/>
      <c r="H5" s="88"/>
      <c r="I5" s="88"/>
      <c r="J5" s="88"/>
      <c r="K5" s="88"/>
      <c r="L5" s="88"/>
      <c r="M5" s="88"/>
      <c r="N5" s="88"/>
      <c r="O5" s="88"/>
      <c r="P5" s="88"/>
      <c r="Q5" s="88"/>
    </row>
    <row r="6" s="70" customFormat="1" ht="22.8" customHeight="1" spans="1:17">
      <c r="A6" s="29"/>
      <c r="B6" s="29"/>
      <c r="C6" s="29"/>
      <c r="D6" s="29"/>
      <c r="E6" s="91">
        <f>F6+G6+H6+I6+J6+K6+L6+M6+N6+O6+P6+Q6</f>
        <v>0</v>
      </c>
      <c r="F6" s="93"/>
      <c r="G6" s="93"/>
      <c r="H6" s="93"/>
      <c r="I6" s="93"/>
      <c r="J6" s="93"/>
      <c r="K6" s="93"/>
      <c r="L6" s="93"/>
      <c r="M6" s="93"/>
      <c r="N6" s="93"/>
      <c r="O6" s="93"/>
      <c r="P6" s="93"/>
      <c r="Q6" s="93"/>
    </row>
    <row r="7" s="70" customFormat="1" ht="22.8" customHeight="1" spans="1:17">
      <c r="A7" s="29"/>
      <c r="B7" s="29"/>
      <c r="C7" s="29"/>
      <c r="D7" s="29"/>
      <c r="E7" s="91">
        <f>F7+G7+H7+I7+J7+K7+L7+M7+N7+O7+P7+Q7</f>
        <v>0</v>
      </c>
      <c r="F7" s="93"/>
      <c r="G7" s="93"/>
      <c r="H7" s="93"/>
      <c r="I7" s="93"/>
      <c r="J7" s="93"/>
      <c r="K7" s="93"/>
      <c r="L7" s="93"/>
      <c r="M7" s="93"/>
      <c r="N7" s="93"/>
      <c r="O7" s="93"/>
      <c r="P7" s="93"/>
      <c r="Q7" s="93"/>
    </row>
    <row r="8" s="70" customFormat="1" ht="22.8" customHeight="1" spans="1:17">
      <c r="A8" s="29"/>
      <c r="B8" s="29"/>
      <c r="C8" s="29"/>
      <c r="D8" s="29"/>
      <c r="E8" s="91">
        <f>F8+G8+H8+I8+J8+K8+L8+M8+N8+O8+P8+Q8</f>
        <v>0</v>
      </c>
      <c r="F8" s="93"/>
      <c r="G8" s="93"/>
      <c r="H8" s="93"/>
      <c r="I8" s="93"/>
      <c r="J8" s="93"/>
      <c r="K8" s="93"/>
      <c r="L8" s="93"/>
      <c r="M8" s="93"/>
      <c r="N8" s="93"/>
      <c r="O8" s="93"/>
      <c r="P8" s="93"/>
      <c r="Q8" s="93"/>
    </row>
    <row r="9" s="70" customFormat="1" ht="22.8" customHeight="1" spans="1:17">
      <c r="A9" s="92"/>
      <c r="B9" s="92"/>
      <c r="C9" s="92"/>
      <c r="D9" s="92"/>
      <c r="E9" s="91">
        <f>F9+G9+H9+I9+J9+K9+L9+M9+N9+O9+P9+Q9</f>
        <v>0</v>
      </c>
      <c r="F9" s="81"/>
      <c r="G9" s="81"/>
      <c r="H9" s="81"/>
      <c r="I9" s="81"/>
      <c r="J9" s="81"/>
      <c r="K9" s="81"/>
      <c r="L9" s="81"/>
      <c r="M9" s="81"/>
      <c r="N9" s="81"/>
      <c r="O9" s="81"/>
      <c r="P9" s="81"/>
      <c r="Q9" s="81"/>
    </row>
  </sheetData>
  <mergeCells count="18">
    <mergeCell ref="A2:Q2"/>
    <mergeCell ref="A3:O3"/>
    <mergeCell ref="P3:Q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Q3"/>
    </sheetView>
  </sheetViews>
  <sheetFormatPr defaultColWidth="10" defaultRowHeight="13.5"/>
  <cols>
    <col min="1" max="1" width="3.66666666666667" customWidth="1"/>
    <col min="2" max="2" width="4.61666666666667" customWidth="1"/>
    <col min="3" max="3" width="5.28333333333333" customWidth="1"/>
    <col min="4" max="4" width="13.4416666666667" customWidth="1"/>
    <col min="5" max="5" width="9.63333333333333" customWidth="1"/>
    <col min="6" max="6" width="8.41666666666667" customWidth="1"/>
    <col min="7" max="16" width="7.18333333333333" customWidth="1"/>
    <col min="17" max="17" width="8.55" customWidth="1"/>
    <col min="18" max="19" width="7.18333333333333" customWidth="1"/>
    <col min="20" max="21" width="9.76666666666667" customWidth="1"/>
  </cols>
  <sheetData>
    <row r="1" ht="16.35" customHeight="1" spans="1:1">
      <c r="A1" s="23"/>
    </row>
    <row r="2" ht="36.2" customHeight="1" spans="1:19">
      <c r="A2" s="39" t="s">
        <v>17</v>
      </c>
      <c r="B2" s="39"/>
      <c r="C2" s="39"/>
      <c r="D2" s="39"/>
      <c r="E2" s="39"/>
      <c r="F2" s="39"/>
      <c r="G2" s="39"/>
      <c r="H2" s="39"/>
      <c r="I2" s="39"/>
      <c r="J2" s="39"/>
      <c r="K2" s="39"/>
      <c r="L2" s="39"/>
      <c r="M2" s="39"/>
      <c r="N2" s="39"/>
      <c r="O2" s="39"/>
      <c r="P2" s="39"/>
      <c r="Q2" s="39"/>
      <c r="R2" s="39"/>
      <c r="S2" s="39"/>
    </row>
    <row r="3" ht="24.15" customHeight="1" spans="1:19">
      <c r="A3" s="25" t="s">
        <v>28</v>
      </c>
      <c r="B3" s="25"/>
      <c r="C3" s="25"/>
      <c r="D3" s="25"/>
      <c r="E3" s="25"/>
      <c r="F3" s="25"/>
      <c r="G3" s="25"/>
      <c r="H3" s="25"/>
      <c r="I3" s="25"/>
      <c r="J3" s="25"/>
      <c r="K3" s="25"/>
      <c r="L3" s="25"/>
      <c r="M3" s="25"/>
      <c r="N3" s="25"/>
      <c r="O3" s="25"/>
      <c r="P3" s="25"/>
      <c r="Q3" s="25"/>
      <c r="R3" s="36" t="s">
        <v>29</v>
      </c>
      <c r="S3" s="36"/>
    </row>
    <row r="4" s="70" customFormat="1" ht="39" customHeight="1" spans="1:19">
      <c r="A4" s="88" t="s">
        <v>147</v>
      </c>
      <c r="B4" s="88"/>
      <c r="C4" s="88"/>
      <c r="D4" s="89" t="s">
        <v>148</v>
      </c>
      <c r="E4" s="88" t="s">
        <v>231</v>
      </c>
      <c r="F4" s="88" t="s">
        <v>151</v>
      </c>
      <c r="G4" s="88"/>
      <c r="H4" s="88"/>
      <c r="I4" s="88"/>
      <c r="J4" s="88"/>
      <c r="K4" s="88"/>
      <c r="L4" s="88"/>
      <c r="M4" s="88"/>
      <c r="N4" s="88"/>
      <c r="O4" s="88"/>
      <c r="P4" s="88"/>
      <c r="Q4" s="88" t="s">
        <v>154</v>
      </c>
      <c r="R4" s="88"/>
      <c r="S4" s="88"/>
    </row>
    <row r="5" s="70" customFormat="1" ht="39" customHeight="1" spans="1:19">
      <c r="A5" s="88" t="s">
        <v>164</v>
      </c>
      <c r="B5" s="88" t="s">
        <v>165</v>
      </c>
      <c r="C5" s="88" t="s">
        <v>166</v>
      </c>
      <c r="D5" s="90"/>
      <c r="E5" s="88"/>
      <c r="F5" s="88" t="s">
        <v>128</v>
      </c>
      <c r="G5" s="88" t="s">
        <v>246</v>
      </c>
      <c r="H5" s="88" t="s">
        <v>247</v>
      </c>
      <c r="I5" s="88" t="s">
        <v>248</v>
      </c>
      <c r="J5" s="88" t="s">
        <v>249</v>
      </c>
      <c r="K5" s="88" t="s">
        <v>250</v>
      </c>
      <c r="L5" s="88" t="s">
        <v>251</v>
      </c>
      <c r="M5" s="88" t="s">
        <v>252</v>
      </c>
      <c r="N5" s="88" t="s">
        <v>253</v>
      </c>
      <c r="O5" s="88" t="s">
        <v>254</v>
      </c>
      <c r="P5" s="88" t="s">
        <v>255</v>
      </c>
      <c r="Q5" s="88" t="s">
        <v>128</v>
      </c>
      <c r="R5" s="88" t="s">
        <v>200</v>
      </c>
      <c r="S5" s="88" t="s">
        <v>216</v>
      </c>
    </row>
    <row r="6" s="87" customFormat="1" ht="36" customHeight="1" spans="1:19">
      <c r="A6" s="83" t="s">
        <v>177</v>
      </c>
      <c r="B6" s="83" t="s">
        <v>178</v>
      </c>
      <c r="C6" s="83" t="s">
        <v>180</v>
      </c>
      <c r="D6" s="84" t="s">
        <v>181</v>
      </c>
      <c r="E6" s="91">
        <f>F6+Q6</f>
        <v>33.83</v>
      </c>
      <c r="F6" s="91">
        <f>G6+H6+I6+J6+K6+L6++M6+N6+O6+P6</f>
        <v>33.83</v>
      </c>
      <c r="G6" s="91">
        <v>22.95</v>
      </c>
      <c r="H6" s="91"/>
      <c r="I6" s="91"/>
      <c r="J6" s="91"/>
      <c r="K6" s="91">
        <v>10.88</v>
      </c>
      <c r="L6" s="91"/>
      <c r="M6" s="91"/>
      <c r="N6" s="91"/>
      <c r="O6" s="91"/>
      <c r="P6" s="91"/>
      <c r="Q6" s="91">
        <f>R6+S6</f>
        <v>0</v>
      </c>
      <c r="R6" s="91"/>
      <c r="S6" s="91"/>
    </row>
    <row r="7" s="70" customFormat="1" ht="36" customHeight="1" spans="1:19">
      <c r="A7" s="29"/>
      <c r="B7" s="29"/>
      <c r="C7" s="29"/>
      <c r="D7" s="29"/>
      <c r="E7" s="91"/>
      <c r="F7" s="91"/>
      <c r="G7" s="85"/>
      <c r="H7" s="85"/>
      <c r="I7" s="85"/>
      <c r="J7" s="85"/>
      <c r="K7" s="85"/>
      <c r="L7" s="85"/>
      <c r="M7" s="85"/>
      <c r="N7" s="85"/>
      <c r="O7" s="85"/>
      <c r="P7" s="85"/>
      <c r="Q7" s="91"/>
      <c r="R7" s="85"/>
      <c r="S7" s="85"/>
    </row>
    <row r="8" s="70" customFormat="1" ht="36" customHeight="1" spans="1:19">
      <c r="A8" s="29"/>
      <c r="B8" s="29"/>
      <c r="C8" s="29"/>
      <c r="D8" s="29"/>
      <c r="E8" s="91"/>
      <c r="F8" s="91"/>
      <c r="G8" s="85"/>
      <c r="H8" s="85"/>
      <c r="I8" s="85"/>
      <c r="J8" s="85"/>
      <c r="K8" s="85"/>
      <c r="L8" s="85"/>
      <c r="M8" s="85"/>
      <c r="N8" s="85"/>
      <c r="O8" s="85"/>
      <c r="P8" s="85"/>
      <c r="Q8" s="91"/>
      <c r="R8" s="85"/>
      <c r="S8" s="85"/>
    </row>
    <row r="9" s="70" customFormat="1" ht="36" customHeight="1" spans="1:19">
      <c r="A9" s="92"/>
      <c r="B9" s="92"/>
      <c r="C9" s="92"/>
      <c r="D9" s="92"/>
      <c r="E9" s="91"/>
      <c r="F9" s="91"/>
      <c r="G9" s="81"/>
      <c r="H9" s="81"/>
      <c r="I9" s="81"/>
      <c r="J9" s="81"/>
      <c r="K9" s="81"/>
      <c r="L9" s="81"/>
      <c r="M9" s="81"/>
      <c r="N9" s="81"/>
      <c r="O9" s="81"/>
      <c r="P9" s="81"/>
      <c r="Q9" s="91"/>
      <c r="R9" s="81"/>
      <c r="S9" s="81"/>
    </row>
  </sheetData>
  <mergeCells count="8">
    <mergeCell ref="A2:S2"/>
    <mergeCell ref="A3:Q3"/>
    <mergeCell ref="R3:S3"/>
    <mergeCell ref="A4:C4"/>
    <mergeCell ref="F4:P4"/>
    <mergeCell ref="Q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workbookViewId="0">
      <selection activeCell="A3" sqref="A3:AD3"/>
    </sheetView>
  </sheetViews>
  <sheetFormatPr defaultColWidth="10" defaultRowHeight="13.5"/>
  <cols>
    <col min="1" max="1" width="5.28333333333333" customWidth="1"/>
    <col min="2" max="2" width="5.56666666666667" customWidth="1"/>
    <col min="3" max="3" width="5.83333333333333" customWidth="1"/>
    <col min="4" max="4" width="12.775" customWidth="1"/>
    <col min="5" max="5" width="10.7166666666667" customWidth="1"/>
    <col min="6" max="32" width="7.18333333333333" customWidth="1"/>
    <col min="33" max="34" width="9.76666666666667" customWidth="1"/>
  </cols>
  <sheetData>
    <row r="1" ht="16.35" customHeight="1" spans="1:1">
      <c r="A1" s="23"/>
    </row>
    <row r="2" ht="43.95" customHeight="1" spans="1:32">
      <c r="A2" s="39" t="s">
        <v>18</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row>
    <row r="3" ht="24.15" customHeight="1" spans="1:32">
      <c r="A3" s="25" t="s">
        <v>28</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36" t="s">
        <v>29</v>
      </c>
      <c r="AF3" s="36"/>
    </row>
    <row r="4" ht="25" customHeight="1" spans="1:32">
      <c r="A4" s="26" t="s">
        <v>147</v>
      </c>
      <c r="B4" s="26"/>
      <c r="C4" s="26"/>
      <c r="D4" s="65" t="s">
        <v>148</v>
      </c>
      <c r="E4" s="26" t="s">
        <v>256</v>
      </c>
      <c r="F4" s="26" t="s">
        <v>257</v>
      </c>
      <c r="G4" s="26" t="s">
        <v>258</v>
      </c>
      <c r="H4" s="26" t="s">
        <v>259</v>
      </c>
      <c r="I4" s="26" t="s">
        <v>260</v>
      </c>
      <c r="J4" s="26" t="s">
        <v>261</v>
      </c>
      <c r="K4" s="26" t="s">
        <v>262</v>
      </c>
      <c r="L4" s="26" t="s">
        <v>263</v>
      </c>
      <c r="M4" s="26" t="s">
        <v>264</v>
      </c>
      <c r="N4" s="26" t="s">
        <v>265</v>
      </c>
      <c r="O4" s="26" t="s">
        <v>266</v>
      </c>
      <c r="P4" s="26" t="s">
        <v>252</v>
      </c>
      <c r="Q4" s="26" t="s">
        <v>254</v>
      </c>
      <c r="R4" s="26" t="s">
        <v>267</v>
      </c>
      <c r="S4" s="26" t="s">
        <v>247</v>
      </c>
      <c r="T4" s="26" t="s">
        <v>248</v>
      </c>
      <c r="U4" s="26" t="s">
        <v>251</v>
      </c>
      <c r="V4" s="26" t="s">
        <v>268</v>
      </c>
      <c r="W4" s="26" t="s">
        <v>269</v>
      </c>
      <c r="X4" s="26" t="s">
        <v>270</v>
      </c>
      <c r="Y4" s="26" t="s">
        <v>271</v>
      </c>
      <c r="Z4" s="26" t="s">
        <v>250</v>
      </c>
      <c r="AA4" s="26" t="s">
        <v>272</v>
      </c>
      <c r="AB4" s="26" t="s">
        <v>273</v>
      </c>
      <c r="AC4" s="26" t="s">
        <v>253</v>
      </c>
      <c r="AD4" s="26" t="s">
        <v>274</v>
      </c>
      <c r="AE4" s="26" t="s">
        <v>275</v>
      </c>
      <c r="AF4" s="26" t="s">
        <v>255</v>
      </c>
    </row>
    <row r="5" ht="21.55" customHeight="1" spans="1:32">
      <c r="A5" s="26" t="s">
        <v>164</v>
      </c>
      <c r="B5" s="26" t="s">
        <v>165</v>
      </c>
      <c r="C5" s="26" t="s">
        <v>166</v>
      </c>
      <c r="D5" s="6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82" customFormat="1" ht="28" customHeight="1" spans="1:32">
      <c r="A6" s="83" t="s">
        <v>177</v>
      </c>
      <c r="B6" s="83" t="s">
        <v>178</v>
      </c>
      <c r="C6" s="83" t="s">
        <v>180</v>
      </c>
      <c r="D6" s="84" t="s">
        <v>181</v>
      </c>
      <c r="E6" s="85">
        <f>SUM(F6:AF6)</f>
        <v>33.83</v>
      </c>
      <c r="F6" s="85">
        <v>4.95</v>
      </c>
      <c r="G6" s="85">
        <v>4</v>
      </c>
      <c r="H6" s="85">
        <v>3</v>
      </c>
      <c r="I6" s="85"/>
      <c r="J6" s="85"/>
      <c r="K6" s="85"/>
      <c r="L6" s="85">
        <v>1</v>
      </c>
      <c r="M6" s="85"/>
      <c r="N6" s="85"/>
      <c r="O6" s="85">
        <v>2</v>
      </c>
      <c r="P6" s="85"/>
      <c r="Q6" s="85">
        <v>5</v>
      </c>
      <c r="R6" s="85"/>
      <c r="S6" s="85"/>
      <c r="T6" s="85">
        <v>3</v>
      </c>
      <c r="U6" s="85"/>
      <c r="V6" s="85"/>
      <c r="W6" s="85"/>
      <c r="X6" s="85"/>
      <c r="Y6" s="85"/>
      <c r="Z6" s="85">
        <v>10.88</v>
      </c>
      <c r="AA6" s="85"/>
      <c r="AB6" s="85"/>
      <c r="AC6" s="85"/>
      <c r="AD6" s="85"/>
      <c r="AE6" s="85"/>
      <c r="AF6" s="85"/>
    </row>
    <row r="7" ht="28" customHeight="1" spans="1:32">
      <c r="A7" s="57"/>
      <c r="B7" s="57"/>
      <c r="C7" s="57"/>
      <c r="D7" s="57"/>
      <c r="E7" s="59"/>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ht="28" customHeight="1" spans="1:32">
      <c r="A8" s="57"/>
      <c r="B8" s="57"/>
      <c r="C8" s="57"/>
      <c r="D8" s="57"/>
      <c r="E8" s="59"/>
      <c r="F8" s="86"/>
      <c r="G8" s="86"/>
      <c r="H8" s="86"/>
      <c r="I8" s="86"/>
      <c r="J8" s="86"/>
      <c r="K8" s="86"/>
      <c r="L8" s="86"/>
      <c r="M8" s="86"/>
      <c r="N8" s="86"/>
      <c r="O8" s="86"/>
      <c r="P8" s="86"/>
      <c r="Q8" s="86"/>
      <c r="R8" s="86"/>
      <c r="S8" s="86"/>
      <c r="T8" s="86"/>
      <c r="U8" s="86"/>
      <c r="V8" s="86"/>
      <c r="W8" s="86"/>
      <c r="X8" s="86"/>
      <c r="Y8" s="86"/>
      <c r="Z8" s="86"/>
      <c r="AA8" s="86"/>
      <c r="AB8" s="86"/>
      <c r="AC8" s="86"/>
      <c r="AD8" s="86"/>
      <c r="AE8" s="86"/>
      <c r="AF8" s="86"/>
    </row>
    <row r="9" ht="28" customHeight="1" spans="1:32">
      <c r="A9" s="68"/>
      <c r="B9" s="68"/>
      <c r="C9" s="68"/>
      <c r="D9" s="68"/>
      <c r="E9" s="59"/>
      <c r="F9" s="64"/>
      <c r="G9" s="64"/>
      <c r="H9" s="64"/>
      <c r="I9" s="64"/>
      <c r="J9" s="64"/>
      <c r="K9" s="64"/>
      <c r="L9" s="64"/>
      <c r="M9" s="64"/>
      <c r="N9" s="64"/>
      <c r="O9" s="64"/>
      <c r="P9" s="64"/>
      <c r="Q9" s="64"/>
      <c r="R9" s="64"/>
      <c r="S9" s="64"/>
      <c r="T9" s="64"/>
      <c r="U9" s="64"/>
      <c r="V9" s="64"/>
      <c r="W9" s="64"/>
      <c r="X9" s="64"/>
      <c r="Y9" s="64"/>
      <c r="Z9" s="64"/>
      <c r="AA9" s="64"/>
      <c r="AB9" s="64"/>
      <c r="AC9" s="64"/>
      <c r="AD9" s="64"/>
      <c r="AE9" s="64"/>
      <c r="AF9" s="64"/>
    </row>
  </sheetData>
  <mergeCells count="33">
    <mergeCell ref="A2:AF2"/>
    <mergeCell ref="A3:AD3"/>
    <mergeCell ref="AE3:AF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3" sqref="A3:E3"/>
    </sheetView>
  </sheetViews>
  <sheetFormatPr defaultColWidth="10" defaultRowHeight="13.5" outlineLevelRow="7" outlineLevelCol="6"/>
  <cols>
    <col min="1" max="1" width="25.1083333333333" customWidth="1"/>
    <col min="2" max="2" width="20.7583333333333" customWidth="1"/>
    <col min="3" max="3" width="12.35" customWidth="1"/>
    <col min="4" max="4" width="10.3166666666667" customWidth="1"/>
    <col min="5" max="5" width="14.1166666666667" customWidth="1"/>
    <col min="6" max="6" width="13.7" customWidth="1"/>
    <col min="7" max="7" width="12.35" customWidth="1"/>
    <col min="8" max="8" width="9.76666666666667" customWidth="1"/>
  </cols>
  <sheetData>
    <row r="1" ht="16.35" customHeight="1"/>
    <row r="2" ht="33.6" customHeight="1" spans="1:7">
      <c r="A2" s="71" t="s">
        <v>19</v>
      </c>
      <c r="B2" s="71"/>
      <c r="C2" s="71"/>
      <c r="D2" s="71"/>
      <c r="E2" s="71"/>
      <c r="F2" s="71"/>
      <c r="G2" s="71"/>
    </row>
    <row r="3" ht="24.15" customHeight="1" spans="1:7">
      <c r="A3" s="72" t="s">
        <v>28</v>
      </c>
      <c r="B3" s="72"/>
      <c r="C3" s="72"/>
      <c r="D3" s="72"/>
      <c r="E3" s="72"/>
      <c r="F3" s="73" t="s">
        <v>29</v>
      </c>
      <c r="G3" s="73"/>
    </row>
    <row r="4" s="70" customFormat="1" ht="30" customHeight="1" spans="1:7">
      <c r="A4" s="74" t="s">
        <v>276</v>
      </c>
      <c r="B4" s="74" t="s">
        <v>277</v>
      </c>
      <c r="C4" s="74" t="s">
        <v>278</v>
      </c>
      <c r="D4" s="74" t="s">
        <v>279</v>
      </c>
      <c r="E4" s="74"/>
      <c r="F4" s="74"/>
      <c r="G4" s="74" t="s">
        <v>280</v>
      </c>
    </row>
    <row r="5" s="70" customFormat="1" ht="30" customHeight="1" spans="1:7">
      <c r="A5" s="74"/>
      <c r="B5" s="74"/>
      <c r="C5" s="74"/>
      <c r="D5" s="74" t="s">
        <v>131</v>
      </c>
      <c r="E5" s="74" t="s">
        <v>281</v>
      </c>
      <c r="F5" s="74" t="s">
        <v>282</v>
      </c>
      <c r="G5" s="74"/>
    </row>
    <row r="6" s="70" customFormat="1" ht="29" customHeight="1" spans="1:7">
      <c r="A6" s="75" t="s">
        <v>3</v>
      </c>
      <c r="B6" s="76">
        <f>C6+D6+G6</f>
        <v>0</v>
      </c>
      <c r="C6" s="77">
        <v>0</v>
      </c>
      <c r="D6" s="76">
        <f>E6+F6</f>
        <v>0</v>
      </c>
      <c r="E6" s="77">
        <v>0</v>
      </c>
      <c r="F6" s="77">
        <v>0</v>
      </c>
      <c r="G6" s="77"/>
    </row>
    <row r="7" s="70" customFormat="1" ht="29" customHeight="1" spans="1:7">
      <c r="A7" s="78"/>
      <c r="B7" s="76"/>
      <c r="C7" s="79"/>
      <c r="D7" s="76"/>
      <c r="E7" s="79"/>
      <c r="F7" s="79"/>
      <c r="G7" s="79"/>
    </row>
    <row r="8" s="70" customFormat="1" ht="29" customHeight="1" spans="1:7">
      <c r="A8" s="80"/>
      <c r="B8" s="76"/>
      <c r="C8" s="81"/>
      <c r="D8" s="76"/>
      <c r="E8" s="81"/>
      <c r="F8" s="81"/>
      <c r="G8" s="81"/>
    </row>
  </sheetData>
  <mergeCells count="8">
    <mergeCell ref="A2:G2"/>
    <mergeCell ref="A3:E3"/>
    <mergeCell ref="F3:G3"/>
    <mergeCell ref="D4:F4"/>
    <mergeCell ref="A4:A5"/>
    <mergeCell ref="B4:B5"/>
    <mergeCell ref="C4:C5"/>
    <mergeCell ref="G4: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F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23"/>
    </row>
    <row r="2" ht="38.8" customHeight="1" spans="1:8">
      <c r="A2" s="39" t="s">
        <v>20</v>
      </c>
      <c r="B2" s="39"/>
      <c r="C2" s="39"/>
      <c r="D2" s="39"/>
      <c r="E2" s="39"/>
      <c r="F2" s="39"/>
      <c r="G2" s="39"/>
      <c r="H2" s="39"/>
    </row>
    <row r="3" ht="24.15" customHeight="1" spans="1:8">
      <c r="A3" s="25" t="s">
        <v>28</v>
      </c>
      <c r="B3" s="25"/>
      <c r="C3" s="25"/>
      <c r="D3" s="25"/>
      <c r="E3" s="25"/>
      <c r="F3" s="25"/>
      <c r="G3" s="36" t="s">
        <v>29</v>
      </c>
      <c r="H3" s="36"/>
    </row>
    <row r="4" ht="23.25" customHeight="1" spans="1:8">
      <c r="A4" s="26" t="s">
        <v>283</v>
      </c>
      <c r="B4" s="26" t="s">
        <v>284</v>
      </c>
      <c r="C4" s="26" t="s">
        <v>128</v>
      </c>
      <c r="D4" s="26" t="s">
        <v>285</v>
      </c>
      <c r="E4" s="26"/>
      <c r="F4" s="26"/>
      <c r="G4" s="26"/>
      <c r="H4" s="26" t="s">
        <v>185</v>
      </c>
    </row>
    <row r="5" ht="19.8" customHeight="1" spans="1:8">
      <c r="A5" s="26"/>
      <c r="B5" s="26"/>
      <c r="C5" s="26"/>
      <c r="D5" s="26" t="s">
        <v>131</v>
      </c>
      <c r="E5" s="26" t="s">
        <v>198</v>
      </c>
      <c r="F5" s="26"/>
      <c r="G5" s="26" t="s">
        <v>199</v>
      </c>
      <c r="H5" s="26"/>
    </row>
    <row r="6" ht="27.6" customHeight="1" spans="1:8">
      <c r="A6" s="26"/>
      <c r="B6" s="26"/>
      <c r="C6" s="26"/>
      <c r="D6" s="26"/>
      <c r="E6" s="26" t="s">
        <v>190</v>
      </c>
      <c r="F6" s="26" t="s">
        <v>158</v>
      </c>
      <c r="G6" s="26"/>
      <c r="H6" s="26"/>
    </row>
    <row r="7" ht="22.8" customHeight="1" spans="1:8">
      <c r="A7" s="57"/>
      <c r="B7" s="58"/>
      <c r="C7" s="59">
        <f t="shared" ref="C7:C12" si="0">D7+H7</f>
        <v>0</v>
      </c>
      <c r="D7" s="59">
        <f t="shared" ref="D7:D12" si="1">E7+F7+G7</f>
        <v>0</v>
      </c>
      <c r="E7" s="60"/>
      <c r="F7" s="60"/>
      <c r="G7" s="60"/>
      <c r="H7" s="60"/>
    </row>
    <row r="8" ht="22.8" customHeight="1" spans="1:8">
      <c r="A8" s="61"/>
      <c r="B8" s="61"/>
      <c r="C8" s="59">
        <f t="shared" si="0"/>
        <v>0</v>
      </c>
      <c r="D8" s="59">
        <f t="shared" si="1"/>
        <v>0</v>
      </c>
      <c r="E8" s="60"/>
      <c r="F8" s="60"/>
      <c r="G8" s="60"/>
      <c r="H8" s="60"/>
    </row>
    <row r="9" ht="22.8" customHeight="1" spans="1:8">
      <c r="A9" s="62"/>
      <c r="B9" s="62"/>
      <c r="C9" s="59">
        <f t="shared" si="0"/>
        <v>0</v>
      </c>
      <c r="D9" s="59">
        <f t="shared" si="1"/>
        <v>0</v>
      </c>
      <c r="E9" s="60"/>
      <c r="F9" s="60"/>
      <c r="G9" s="60"/>
      <c r="H9" s="60"/>
    </row>
    <row r="10" ht="22.8" customHeight="1" spans="1:8">
      <c r="A10" s="62"/>
      <c r="B10" s="62"/>
      <c r="C10" s="59">
        <f t="shared" si="0"/>
        <v>0</v>
      </c>
      <c r="D10" s="59">
        <f t="shared" si="1"/>
        <v>0</v>
      </c>
      <c r="E10" s="60"/>
      <c r="F10" s="60"/>
      <c r="G10" s="60"/>
      <c r="H10" s="60"/>
    </row>
    <row r="11" ht="22.8" customHeight="1" spans="1:8">
      <c r="A11" s="62"/>
      <c r="B11" s="62"/>
      <c r="C11" s="59">
        <f t="shared" si="0"/>
        <v>0</v>
      </c>
      <c r="D11" s="59">
        <f t="shared" si="1"/>
        <v>0</v>
      </c>
      <c r="E11" s="60"/>
      <c r="F11" s="60"/>
      <c r="G11" s="60"/>
      <c r="H11" s="60"/>
    </row>
    <row r="12" ht="22.8" customHeight="1" spans="1:8">
      <c r="A12" s="63"/>
      <c r="B12" s="63"/>
      <c r="C12" s="59">
        <f t="shared" si="0"/>
        <v>0</v>
      </c>
      <c r="D12" s="59">
        <f t="shared" si="1"/>
        <v>0</v>
      </c>
      <c r="E12" s="64"/>
      <c r="F12" s="64"/>
      <c r="G12" s="64"/>
      <c r="H12" s="64"/>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Q3"/>
    </sheetView>
  </sheetViews>
  <sheetFormatPr defaultColWidth="10" defaultRowHeight="13.5"/>
  <cols>
    <col min="1" max="1" width="4.475" customWidth="1"/>
    <col min="2" max="2" width="4.75" customWidth="1"/>
    <col min="3" max="3" width="5.01666666666667" customWidth="1"/>
    <col min="4" max="4" width="10.5583333333333" customWidth="1"/>
    <col min="5" max="5" width="11.8083333333333" customWidth="1"/>
    <col min="6" max="19" width="7.18333333333333" customWidth="1"/>
    <col min="20" max="21" width="9.76666666666667" customWidth="1"/>
  </cols>
  <sheetData>
    <row r="1" ht="16.35" customHeight="1" spans="1:1">
      <c r="A1" s="23"/>
    </row>
    <row r="2" ht="47.4" customHeight="1" spans="1:16">
      <c r="A2" s="39" t="s">
        <v>21</v>
      </c>
      <c r="B2" s="39"/>
      <c r="C2" s="39"/>
      <c r="D2" s="39"/>
      <c r="E2" s="39"/>
      <c r="F2" s="39"/>
      <c r="G2" s="39"/>
      <c r="H2" s="39"/>
      <c r="I2" s="39"/>
      <c r="J2" s="39"/>
      <c r="K2" s="39"/>
      <c r="L2" s="39"/>
      <c r="M2" s="39"/>
      <c r="N2" s="39"/>
      <c r="O2" s="39"/>
      <c r="P2" s="39"/>
    </row>
    <row r="3" ht="24.15" customHeight="1" spans="1:19">
      <c r="A3" s="25" t="s">
        <v>28</v>
      </c>
      <c r="B3" s="25"/>
      <c r="C3" s="25"/>
      <c r="D3" s="25"/>
      <c r="E3" s="25"/>
      <c r="F3" s="25"/>
      <c r="G3" s="25"/>
      <c r="H3" s="25"/>
      <c r="I3" s="25"/>
      <c r="J3" s="25"/>
      <c r="K3" s="25"/>
      <c r="L3" s="25"/>
      <c r="M3" s="25"/>
      <c r="N3" s="25"/>
      <c r="O3" s="25"/>
      <c r="P3" s="25"/>
      <c r="Q3" s="25"/>
      <c r="R3" s="36" t="s">
        <v>29</v>
      </c>
      <c r="S3" s="36"/>
    </row>
    <row r="4" ht="27.6" customHeight="1" spans="1:19">
      <c r="A4" s="26" t="s">
        <v>147</v>
      </c>
      <c r="B4" s="26"/>
      <c r="C4" s="26"/>
      <c r="D4" s="65" t="s">
        <v>148</v>
      </c>
      <c r="E4" s="26" t="s">
        <v>149</v>
      </c>
      <c r="F4" s="26" t="s">
        <v>150</v>
      </c>
      <c r="G4" s="26" t="s">
        <v>151</v>
      </c>
      <c r="H4" s="26" t="s">
        <v>152</v>
      </c>
      <c r="I4" s="26" t="s">
        <v>153</v>
      </c>
      <c r="J4" s="26" t="s">
        <v>154</v>
      </c>
      <c r="K4" s="26" t="s">
        <v>155</v>
      </c>
      <c r="L4" s="26" t="s">
        <v>156</v>
      </c>
      <c r="M4" s="26" t="s">
        <v>157</v>
      </c>
      <c r="N4" s="26" t="s">
        <v>158</v>
      </c>
      <c r="O4" s="26" t="s">
        <v>159</v>
      </c>
      <c r="P4" s="26" t="s">
        <v>160</v>
      </c>
      <c r="Q4" s="26" t="s">
        <v>161</v>
      </c>
      <c r="R4" s="26" t="s">
        <v>162</v>
      </c>
      <c r="S4" s="26" t="s">
        <v>163</v>
      </c>
    </row>
    <row r="5" ht="19.8" customHeight="1" spans="1:19">
      <c r="A5" s="26" t="s">
        <v>164</v>
      </c>
      <c r="B5" s="26" t="s">
        <v>165</v>
      </c>
      <c r="C5" s="26" t="s">
        <v>166</v>
      </c>
      <c r="D5" s="66"/>
      <c r="E5" s="26"/>
      <c r="F5" s="26"/>
      <c r="G5" s="26"/>
      <c r="H5" s="26"/>
      <c r="I5" s="26"/>
      <c r="J5" s="26"/>
      <c r="K5" s="26"/>
      <c r="L5" s="26"/>
      <c r="M5" s="26"/>
      <c r="N5" s="26"/>
      <c r="O5" s="26"/>
      <c r="P5" s="26"/>
      <c r="Q5" s="26"/>
      <c r="R5" s="26"/>
      <c r="S5" s="26"/>
    </row>
    <row r="6" ht="22.8" customHeight="1" spans="1:19">
      <c r="A6" s="57"/>
      <c r="B6" s="57"/>
      <c r="C6" s="57"/>
      <c r="D6" s="57"/>
      <c r="E6" s="59">
        <f>SUM(F6:S6)</f>
        <v>0</v>
      </c>
      <c r="F6" s="60"/>
      <c r="G6" s="60"/>
      <c r="H6" s="60"/>
      <c r="I6" s="60"/>
      <c r="J6" s="60"/>
      <c r="K6" s="60"/>
      <c r="L6" s="60"/>
      <c r="M6" s="60"/>
      <c r="N6" s="60"/>
      <c r="O6" s="60"/>
      <c r="P6" s="60"/>
      <c r="Q6" s="60"/>
      <c r="R6" s="60"/>
      <c r="S6" s="60"/>
    </row>
    <row r="7" ht="22.8" customHeight="1" spans="1:19">
      <c r="A7" s="57"/>
      <c r="B7" s="57"/>
      <c r="C7" s="57"/>
      <c r="D7" s="57"/>
      <c r="E7" s="59">
        <f>SUM(F7:S7)</f>
        <v>0</v>
      </c>
      <c r="F7" s="60"/>
      <c r="G7" s="60"/>
      <c r="H7" s="60"/>
      <c r="I7" s="60"/>
      <c r="J7" s="60"/>
      <c r="K7" s="60"/>
      <c r="L7" s="60"/>
      <c r="M7" s="60"/>
      <c r="N7" s="60"/>
      <c r="O7" s="60"/>
      <c r="P7" s="60"/>
      <c r="Q7" s="60"/>
      <c r="R7" s="60"/>
      <c r="S7" s="60"/>
    </row>
    <row r="8" ht="22.8" customHeight="1" spans="1:19">
      <c r="A8" s="67"/>
      <c r="B8" s="67"/>
      <c r="C8" s="67"/>
      <c r="D8" s="67"/>
      <c r="E8" s="59">
        <f>SUM(F8:S8)</f>
        <v>0</v>
      </c>
      <c r="F8" s="60"/>
      <c r="G8" s="60"/>
      <c r="H8" s="60"/>
      <c r="I8" s="60"/>
      <c r="J8" s="60"/>
      <c r="K8" s="60"/>
      <c r="L8" s="60"/>
      <c r="M8" s="60"/>
      <c r="N8" s="60"/>
      <c r="O8" s="60"/>
      <c r="P8" s="60"/>
      <c r="Q8" s="60"/>
      <c r="R8" s="60"/>
      <c r="S8" s="60"/>
    </row>
    <row r="9" ht="22.8" customHeight="1" spans="1:19">
      <c r="A9" s="68"/>
      <c r="B9" s="68"/>
      <c r="C9" s="68"/>
      <c r="D9" s="68"/>
      <c r="E9" s="59">
        <f>SUM(F9:S9)</f>
        <v>0</v>
      </c>
      <c r="F9" s="69"/>
      <c r="G9" s="69"/>
      <c r="H9" s="69"/>
      <c r="I9" s="69"/>
      <c r="J9" s="69"/>
      <c r="K9" s="69"/>
      <c r="L9" s="69"/>
      <c r="M9" s="69"/>
      <c r="N9" s="69"/>
      <c r="O9" s="69"/>
      <c r="P9" s="69"/>
      <c r="Q9" s="69"/>
      <c r="R9" s="69"/>
      <c r="S9" s="69"/>
    </row>
  </sheetData>
  <mergeCells count="20">
    <mergeCell ref="A2:P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N3"/>
    </sheetView>
  </sheetViews>
  <sheetFormatPr defaultColWidth="10" defaultRowHeight="13.5"/>
  <cols>
    <col min="1" max="1" width="3.8" customWidth="1"/>
    <col min="2" max="3" width="3.93333333333333" customWidth="1"/>
    <col min="4" max="4" width="14.3333333333333" customWidth="1"/>
    <col min="5" max="5" width="9.225" customWidth="1"/>
    <col min="6" max="19" width="7.18333333333333" customWidth="1"/>
    <col min="20" max="21" width="9.76666666666667" customWidth="1"/>
  </cols>
  <sheetData>
    <row r="1" ht="16.35" customHeight="1" spans="1:1">
      <c r="A1" s="23"/>
    </row>
    <row r="2" ht="47.4" customHeight="1" spans="1:19">
      <c r="A2" s="39" t="s">
        <v>22</v>
      </c>
      <c r="B2" s="39"/>
      <c r="C2" s="39"/>
      <c r="D2" s="39"/>
      <c r="E2" s="39"/>
      <c r="F2" s="39"/>
      <c r="G2" s="39"/>
      <c r="H2" s="39"/>
      <c r="I2" s="39"/>
      <c r="J2" s="39"/>
      <c r="K2" s="39"/>
      <c r="L2" s="39"/>
      <c r="M2" s="39"/>
      <c r="N2" s="39"/>
      <c r="O2" s="39"/>
      <c r="P2" s="39"/>
      <c r="Q2" s="39"/>
      <c r="R2" s="39"/>
      <c r="S2" s="39"/>
    </row>
    <row r="3" ht="33.6" customHeight="1" spans="1:19">
      <c r="A3" s="25" t="s">
        <v>28</v>
      </c>
      <c r="B3" s="25"/>
      <c r="C3" s="25"/>
      <c r="D3" s="25"/>
      <c r="E3" s="25"/>
      <c r="F3" s="25"/>
      <c r="G3" s="25"/>
      <c r="H3" s="25"/>
      <c r="I3" s="25"/>
      <c r="J3" s="25"/>
      <c r="K3" s="25"/>
      <c r="L3" s="25"/>
      <c r="M3" s="25"/>
      <c r="N3" s="25"/>
      <c r="O3" s="36" t="s">
        <v>29</v>
      </c>
      <c r="P3" s="36"/>
      <c r="Q3" s="36"/>
      <c r="R3" s="36"/>
      <c r="S3" s="36"/>
    </row>
    <row r="4" ht="29.3" customHeight="1" spans="1:19">
      <c r="A4" s="26" t="s">
        <v>147</v>
      </c>
      <c r="B4" s="26"/>
      <c r="C4" s="26"/>
      <c r="D4" s="65" t="s">
        <v>148</v>
      </c>
      <c r="E4" s="26" t="s">
        <v>189</v>
      </c>
      <c r="F4" s="26" t="s">
        <v>184</v>
      </c>
      <c r="G4" s="26"/>
      <c r="H4" s="26"/>
      <c r="I4" s="26"/>
      <c r="J4" s="26" t="s">
        <v>185</v>
      </c>
      <c r="K4" s="26"/>
      <c r="L4" s="26"/>
      <c r="M4" s="26"/>
      <c r="N4" s="26"/>
      <c r="O4" s="26"/>
      <c r="P4" s="26"/>
      <c r="Q4" s="26"/>
      <c r="R4" s="26"/>
      <c r="S4" s="26"/>
    </row>
    <row r="5" ht="50" customHeight="1" spans="1:19">
      <c r="A5" s="26" t="s">
        <v>164</v>
      </c>
      <c r="B5" s="26" t="s">
        <v>165</v>
      </c>
      <c r="C5" s="26" t="s">
        <v>166</v>
      </c>
      <c r="D5" s="66"/>
      <c r="E5" s="26"/>
      <c r="F5" s="26" t="s">
        <v>128</v>
      </c>
      <c r="G5" s="26" t="s">
        <v>190</v>
      </c>
      <c r="H5" s="26" t="s">
        <v>191</v>
      </c>
      <c r="I5" s="26" t="s">
        <v>158</v>
      </c>
      <c r="J5" s="26" t="s">
        <v>128</v>
      </c>
      <c r="K5" s="26" t="s">
        <v>193</v>
      </c>
      <c r="L5" s="26" t="s">
        <v>194</v>
      </c>
      <c r="M5" s="26" t="s">
        <v>160</v>
      </c>
      <c r="N5" s="26" t="s">
        <v>195</v>
      </c>
      <c r="O5" s="26" t="s">
        <v>196</v>
      </c>
      <c r="P5" s="26" t="s">
        <v>197</v>
      </c>
      <c r="Q5" s="26" t="s">
        <v>156</v>
      </c>
      <c r="R5" s="26" t="s">
        <v>159</v>
      </c>
      <c r="S5" s="26" t="s">
        <v>163</v>
      </c>
    </row>
    <row r="6" ht="22.8" customHeight="1" spans="1:19">
      <c r="A6" s="57"/>
      <c r="B6" s="57"/>
      <c r="C6" s="57"/>
      <c r="D6" s="57"/>
      <c r="E6" s="59">
        <f>F6+J6</f>
        <v>0</v>
      </c>
      <c r="F6" s="59">
        <f>G6+H6+I6</f>
        <v>0</v>
      </c>
      <c r="G6" s="60"/>
      <c r="H6" s="60"/>
      <c r="I6" s="60"/>
      <c r="J6" s="59">
        <f>K6+L6+M6+N6+O6+P6+Q6+R6+S6</f>
        <v>0</v>
      </c>
      <c r="K6" s="60"/>
      <c r="L6" s="60"/>
      <c r="M6" s="60"/>
      <c r="N6" s="60"/>
      <c r="O6" s="60"/>
      <c r="P6" s="60"/>
      <c r="Q6" s="60"/>
      <c r="R6" s="60"/>
      <c r="S6" s="60"/>
    </row>
    <row r="7" ht="22.8" customHeight="1" spans="1:19">
      <c r="A7" s="57"/>
      <c r="B7" s="57"/>
      <c r="C7" s="57"/>
      <c r="D7" s="57"/>
      <c r="E7" s="59">
        <f>F7+J7</f>
        <v>0</v>
      </c>
      <c r="F7" s="59">
        <f>G7+H7+I7</f>
        <v>0</v>
      </c>
      <c r="G7" s="60"/>
      <c r="H7" s="60"/>
      <c r="I7" s="60"/>
      <c r="J7" s="59">
        <f>K7+L7+M7+N7+O7+P7+Q7+R7+S7</f>
        <v>0</v>
      </c>
      <c r="K7" s="60"/>
      <c r="L7" s="60"/>
      <c r="M7" s="60"/>
      <c r="N7" s="60"/>
      <c r="O7" s="60"/>
      <c r="P7" s="60"/>
      <c r="Q7" s="60"/>
      <c r="R7" s="60"/>
      <c r="S7" s="60"/>
    </row>
    <row r="8" ht="22.8" customHeight="1" spans="1:19">
      <c r="A8" s="67"/>
      <c r="B8" s="67"/>
      <c r="C8" s="67"/>
      <c r="D8" s="67"/>
      <c r="E8" s="59">
        <f>F8+J8</f>
        <v>0</v>
      </c>
      <c r="F8" s="59">
        <f>G8+H8+I8</f>
        <v>0</v>
      </c>
      <c r="G8" s="60"/>
      <c r="H8" s="60"/>
      <c r="I8" s="60"/>
      <c r="J8" s="59">
        <f>K8+L8+M8+N8+O8+P8+Q8+R8+S8</f>
        <v>0</v>
      </c>
      <c r="K8" s="60"/>
      <c r="L8" s="60"/>
      <c r="M8" s="60"/>
      <c r="N8" s="60"/>
      <c r="O8" s="60"/>
      <c r="P8" s="60"/>
      <c r="Q8" s="60"/>
      <c r="R8" s="60"/>
      <c r="S8" s="60"/>
    </row>
    <row r="9" ht="22.8" customHeight="1" spans="1:19">
      <c r="A9" s="68"/>
      <c r="B9" s="68"/>
      <c r="C9" s="68"/>
      <c r="D9" s="68"/>
      <c r="E9" s="59">
        <f>F9+J9</f>
        <v>0</v>
      </c>
      <c r="F9" s="59">
        <f>G9+H9+I9</f>
        <v>0</v>
      </c>
      <c r="G9" s="54"/>
      <c r="H9" s="54"/>
      <c r="I9" s="54"/>
      <c r="J9" s="59">
        <f>K9+L9+M9+N9+O9+P9+Q9+R9+S9</f>
        <v>0</v>
      </c>
      <c r="K9" s="54"/>
      <c r="L9" s="54"/>
      <c r="M9" s="54"/>
      <c r="N9" s="54"/>
      <c r="O9" s="54"/>
      <c r="P9" s="54"/>
      <c r="Q9" s="54"/>
      <c r="R9" s="54"/>
      <c r="S9" s="54"/>
    </row>
  </sheetData>
  <mergeCells count="8">
    <mergeCell ref="A2:S2"/>
    <mergeCell ref="A3:N3"/>
    <mergeCell ref="O3:S3"/>
    <mergeCell ref="A4:C4"/>
    <mergeCell ref="F4:I4"/>
    <mergeCell ref="J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6" workbookViewId="0">
      <selection activeCell="E6" sqref="E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23"/>
      <c r="B1" s="94" t="s">
        <v>4</v>
      </c>
      <c r="C1" s="94"/>
    </row>
    <row r="2" ht="25" customHeight="1" spans="2:3">
      <c r="B2" s="94"/>
      <c r="C2" s="94"/>
    </row>
    <row r="3" ht="31.05" customHeight="1" spans="2:3">
      <c r="B3" s="161" t="s">
        <v>5</v>
      </c>
      <c r="C3" s="161"/>
    </row>
    <row r="4" ht="32.55" customHeight="1" spans="2:3">
      <c r="B4" s="162">
        <v>1</v>
      </c>
      <c r="C4" s="163" t="s">
        <v>6</v>
      </c>
    </row>
    <row r="5" ht="32.55" customHeight="1" spans="2:3">
      <c r="B5" s="162">
        <v>2</v>
      </c>
      <c r="C5" s="164" t="s">
        <v>7</v>
      </c>
    </row>
    <row r="6" ht="32.55" customHeight="1" spans="2:3">
      <c r="B6" s="162">
        <v>3</v>
      </c>
      <c r="C6" s="163" t="s">
        <v>8</v>
      </c>
    </row>
    <row r="7" ht="32.55" customHeight="1" spans="2:3">
      <c r="B7" s="162">
        <v>4</v>
      </c>
      <c r="C7" s="163" t="s">
        <v>9</v>
      </c>
    </row>
    <row r="8" ht="32.55" customHeight="1" spans="2:3">
      <c r="B8" s="162">
        <v>5</v>
      </c>
      <c r="C8" s="163" t="s">
        <v>10</v>
      </c>
    </row>
    <row r="9" ht="32.55" customHeight="1" spans="2:3">
      <c r="B9" s="162">
        <v>6</v>
      </c>
      <c r="C9" s="163" t="s">
        <v>11</v>
      </c>
    </row>
    <row r="10" ht="32.55" customHeight="1" spans="2:3">
      <c r="B10" s="162">
        <v>7</v>
      </c>
      <c r="C10" s="163" t="s">
        <v>12</v>
      </c>
    </row>
    <row r="11" ht="32.55" customHeight="1" spans="2:3">
      <c r="B11" s="162">
        <v>8</v>
      </c>
      <c r="C11" s="163" t="s">
        <v>13</v>
      </c>
    </row>
    <row r="12" ht="32.55" customHeight="1" spans="2:3">
      <c r="B12" s="162">
        <v>9</v>
      </c>
      <c r="C12" s="163" t="s">
        <v>14</v>
      </c>
    </row>
    <row r="13" ht="32.55" customHeight="1" spans="2:3">
      <c r="B13" s="162">
        <v>10</v>
      </c>
      <c r="C13" s="163" t="s">
        <v>15</v>
      </c>
    </row>
    <row r="14" ht="32.55" customHeight="1" spans="2:3">
      <c r="B14" s="162">
        <v>11</v>
      </c>
      <c r="C14" s="163" t="s">
        <v>16</v>
      </c>
    </row>
    <row r="15" ht="32.55" customHeight="1" spans="2:3">
      <c r="B15" s="162">
        <v>12</v>
      </c>
      <c r="C15" s="163" t="s">
        <v>17</v>
      </c>
    </row>
    <row r="16" ht="32.55" customHeight="1" spans="2:3">
      <c r="B16" s="162">
        <v>13</v>
      </c>
      <c r="C16" s="163" t="s">
        <v>18</v>
      </c>
    </row>
    <row r="17" ht="32.55" customHeight="1" spans="2:3">
      <c r="B17" s="162">
        <v>14</v>
      </c>
      <c r="C17" s="163" t="s">
        <v>19</v>
      </c>
    </row>
    <row r="18" ht="32.55" customHeight="1" spans="2:3">
      <c r="B18" s="162">
        <v>15</v>
      </c>
      <c r="C18" s="163" t="s">
        <v>20</v>
      </c>
    </row>
    <row r="19" ht="32.55" customHeight="1" spans="2:3">
      <c r="B19" s="162">
        <v>16</v>
      </c>
      <c r="C19" s="163" t="s">
        <v>21</v>
      </c>
    </row>
    <row r="20" ht="32.55" customHeight="1" spans="2:3">
      <c r="B20" s="162">
        <v>17</v>
      </c>
      <c r="C20" s="163" t="s">
        <v>22</v>
      </c>
    </row>
    <row r="21" ht="32.55" customHeight="1" spans="2:3">
      <c r="B21" s="162">
        <v>18</v>
      </c>
      <c r="C21" s="163" t="s">
        <v>23</v>
      </c>
    </row>
    <row r="22" ht="32.55" customHeight="1" spans="2:3">
      <c r="B22" s="162">
        <v>19</v>
      </c>
      <c r="C22" s="163" t="s">
        <v>24</v>
      </c>
    </row>
    <row r="23" ht="32.55" customHeight="1" spans="2:3">
      <c r="B23" s="162">
        <v>20</v>
      </c>
      <c r="C23" s="163" t="s">
        <v>25</v>
      </c>
    </row>
    <row r="24" ht="32.55" customHeight="1" spans="2:3">
      <c r="B24" s="162">
        <v>21</v>
      </c>
      <c r="C24" s="163" t="s">
        <v>26</v>
      </c>
    </row>
    <row r="25" ht="32.55" customHeight="1" spans="2:3">
      <c r="B25" s="162">
        <v>22</v>
      </c>
      <c r="C25" s="163"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23"/>
    </row>
    <row r="2" ht="38.8" customHeight="1" spans="1:8">
      <c r="A2" s="39" t="s">
        <v>286</v>
      </c>
      <c r="B2" s="39"/>
      <c r="C2" s="39"/>
      <c r="D2" s="39"/>
      <c r="E2" s="39"/>
      <c r="F2" s="39"/>
      <c r="G2" s="39"/>
      <c r="H2" s="39"/>
    </row>
    <row r="3" ht="24.15" customHeight="1" spans="1:8">
      <c r="A3" s="25" t="s">
        <v>28</v>
      </c>
      <c r="B3" s="25"/>
      <c r="C3" s="25"/>
      <c r="D3" s="25"/>
      <c r="E3" s="25"/>
      <c r="F3" s="25"/>
      <c r="G3" s="25"/>
      <c r="H3" s="36" t="s">
        <v>29</v>
      </c>
    </row>
    <row r="4" ht="19.8" customHeight="1" spans="1:8">
      <c r="A4" s="26" t="s">
        <v>283</v>
      </c>
      <c r="B4" s="26" t="s">
        <v>284</v>
      </c>
      <c r="C4" s="26" t="s">
        <v>128</v>
      </c>
      <c r="D4" s="26" t="s">
        <v>287</v>
      </c>
      <c r="E4" s="26"/>
      <c r="F4" s="26"/>
      <c r="G4" s="26"/>
      <c r="H4" s="26" t="s">
        <v>185</v>
      </c>
    </row>
    <row r="5" ht="23.25" customHeight="1" spans="1:8">
      <c r="A5" s="26"/>
      <c r="B5" s="26"/>
      <c r="C5" s="26"/>
      <c r="D5" s="26" t="s">
        <v>131</v>
      </c>
      <c r="E5" s="26" t="s">
        <v>198</v>
      </c>
      <c r="F5" s="26"/>
      <c r="G5" s="26" t="s">
        <v>199</v>
      </c>
      <c r="H5" s="26"/>
    </row>
    <row r="6" ht="23.25" customHeight="1" spans="1:8">
      <c r="A6" s="26"/>
      <c r="B6" s="26"/>
      <c r="C6" s="26"/>
      <c r="D6" s="26"/>
      <c r="E6" s="26" t="s">
        <v>190</v>
      </c>
      <c r="F6" s="26" t="s">
        <v>158</v>
      </c>
      <c r="G6" s="26"/>
      <c r="H6" s="26"/>
    </row>
    <row r="7" ht="22.8" customHeight="1" spans="1:8">
      <c r="A7" s="57"/>
      <c r="B7" s="58"/>
      <c r="C7" s="59">
        <f t="shared" ref="C7:C12" si="0">D7+H7</f>
        <v>0</v>
      </c>
      <c r="D7" s="59">
        <f t="shared" ref="D7:D12" si="1">E7+F7+G7</f>
        <v>0</v>
      </c>
      <c r="E7" s="60"/>
      <c r="F7" s="60"/>
      <c r="G7" s="60"/>
      <c r="H7" s="60"/>
    </row>
    <row r="8" ht="22.8" customHeight="1" spans="1:8">
      <c r="A8" s="61"/>
      <c r="B8" s="61"/>
      <c r="C8" s="59">
        <f t="shared" si="0"/>
        <v>0</v>
      </c>
      <c r="D8" s="59">
        <f t="shared" si="1"/>
        <v>0</v>
      </c>
      <c r="E8" s="60"/>
      <c r="F8" s="60"/>
      <c r="G8" s="60"/>
      <c r="H8" s="60"/>
    </row>
    <row r="9" ht="22.8" customHeight="1" spans="1:8">
      <c r="A9" s="62"/>
      <c r="B9" s="62"/>
      <c r="C9" s="59">
        <f t="shared" si="0"/>
        <v>0</v>
      </c>
      <c r="D9" s="59">
        <f t="shared" si="1"/>
        <v>0</v>
      </c>
      <c r="E9" s="60"/>
      <c r="F9" s="60"/>
      <c r="G9" s="60"/>
      <c r="H9" s="60"/>
    </row>
    <row r="10" ht="22.8" customHeight="1" spans="1:8">
      <c r="A10" s="62"/>
      <c r="B10" s="62"/>
      <c r="C10" s="59">
        <f t="shared" si="0"/>
        <v>0</v>
      </c>
      <c r="D10" s="59">
        <f t="shared" si="1"/>
        <v>0</v>
      </c>
      <c r="E10" s="60"/>
      <c r="F10" s="60"/>
      <c r="G10" s="60"/>
      <c r="H10" s="60"/>
    </row>
    <row r="11" ht="22.8" customHeight="1" spans="1:8">
      <c r="A11" s="62"/>
      <c r="B11" s="62"/>
      <c r="C11" s="59">
        <f t="shared" si="0"/>
        <v>0</v>
      </c>
      <c r="D11" s="59">
        <f t="shared" si="1"/>
        <v>0</v>
      </c>
      <c r="E11" s="60"/>
      <c r="F11" s="60"/>
      <c r="G11" s="60"/>
      <c r="H11" s="60"/>
    </row>
    <row r="12" ht="22.8" customHeight="1" spans="1:8">
      <c r="A12" s="63"/>
      <c r="B12" s="63"/>
      <c r="C12" s="59">
        <f t="shared" si="0"/>
        <v>0</v>
      </c>
      <c r="D12" s="59">
        <f t="shared" si="1"/>
        <v>0</v>
      </c>
      <c r="E12" s="64"/>
      <c r="F12" s="64"/>
      <c r="G12" s="64"/>
      <c r="H12" s="6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23"/>
    </row>
    <row r="2" ht="38.8" customHeight="1" spans="1:8">
      <c r="A2" s="39" t="s">
        <v>24</v>
      </c>
      <c r="B2" s="39"/>
      <c r="C2" s="39"/>
      <c r="D2" s="39"/>
      <c r="E2" s="39"/>
      <c r="F2" s="39"/>
      <c r="G2" s="39"/>
      <c r="H2" s="39"/>
    </row>
    <row r="3" ht="24.15" customHeight="1" spans="1:8">
      <c r="A3" s="25" t="s">
        <v>28</v>
      </c>
      <c r="B3" s="25"/>
      <c r="C3" s="25"/>
      <c r="D3" s="25"/>
      <c r="E3" s="25"/>
      <c r="F3" s="25"/>
      <c r="G3" s="25"/>
      <c r="H3" s="36" t="s">
        <v>29</v>
      </c>
    </row>
    <row r="4" ht="25" customHeight="1" spans="1:8">
      <c r="A4" s="26" t="s">
        <v>283</v>
      </c>
      <c r="B4" s="26" t="s">
        <v>284</v>
      </c>
      <c r="C4" s="26" t="s">
        <v>128</v>
      </c>
      <c r="D4" s="26" t="s">
        <v>288</v>
      </c>
      <c r="E4" s="26"/>
      <c r="F4" s="26"/>
      <c r="G4" s="26"/>
      <c r="H4" s="26" t="s">
        <v>185</v>
      </c>
    </row>
    <row r="5" ht="25.85" customHeight="1" spans="1:8">
      <c r="A5" s="26"/>
      <c r="B5" s="26"/>
      <c r="C5" s="26"/>
      <c r="D5" s="26" t="s">
        <v>131</v>
      </c>
      <c r="E5" s="26" t="s">
        <v>198</v>
      </c>
      <c r="F5" s="26"/>
      <c r="G5" s="26" t="s">
        <v>199</v>
      </c>
      <c r="H5" s="26"/>
    </row>
    <row r="6" ht="35.35" customHeight="1" spans="1:8">
      <c r="A6" s="26"/>
      <c r="B6" s="26"/>
      <c r="C6" s="26"/>
      <c r="D6" s="26"/>
      <c r="E6" s="26" t="s">
        <v>190</v>
      </c>
      <c r="F6" s="26" t="s">
        <v>158</v>
      </c>
      <c r="G6" s="26"/>
      <c r="H6" s="26"/>
    </row>
    <row r="7" ht="22.8" customHeight="1" spans="1:8">
      <c r="A7" s="57"/>
      <c r="B7" s="58"/>
      <c r="C7" s="59">
        <f t="shared" ref="C7:C12" si="0">D7+H7</f>
        <v>0</v>
      </c>
      <c r="D7" s="59">
        <f t="shared" ref="D7:D12" si="1">E7+F7+G7</f>
        <v>0</v>
      </c>
      <c r="E7" s="60"/>
      <c r="F7" s="60"/>
      <c r="G7" s="60"/>
      <c r="H7" s="60"/>
    </row>
    <row r="8" ht="22.8" customHeight="1" spans="1:8">
      <c r="A8" s="61"/>
      <c r="B8" s="61"/>
      <c r="C8" s="59">
        <f t="shared" si="0"/>
        <v>0</v>
      </c>
      <c r="D8" s="59">
        <f t="shared" si="1"/>
        <v>0</v>
      </c>
      <c r="E8" s="60"/>
      <c r="F8" s="60"/>
      <c r="G8" s="60"/>
      <c r="H8" s="60"/>
    </row>
    <row r="9" ht="22.8" customHeight="1" spans="1:8">
      <c r="A9" s="62"/>
      <c r="B9" s="62"/>
      <c r="C9" s="59">
        <f t="shared" si="0"/>
        <v>0</v>
      </c>
      <c r="D9" s="59">
        <f t="shared" si="1"/>
        <v>0</v>
      </c>
      <c r="E9" s="60"/>
      <c r="F9" s="60"/>
      <c r="G9" s="60"/>
      <c r="H9" s="60"/>
    </row>
    <row r="10" ht="22.8" customHeight="1" spans="1:8">
      <c r="A10" s="62"/>
      <c r="B10" s="62"/>
      <c r="C10" s="59">
        <f t="shared" si="0"/>
        <v>0</v>
      </c>
      <c r="D10" s="59">
        <f t="shared" si="1"/>
        <v>0</v>
      </c>
      <c r="E10" s="60"/>
      <c r="F10" s="60"/>
      <c r="G10" s="60"/>
      <c r="H10" s="60"/>
    </row>
    <row r="11" ht="22.8" customHeight="1" spans="1:8">
      <c r="A11" s="62"/>
      <c r="B11" s="62"/>
      <c r="C11" s="59">
        <f t="shared" si="0"/>
        <v>0</v>
      </c>
      <c r="D11" s="59">
        <f t="shared" si="1"/>
        <v>0</v>
      </c>
      <c r="E11" s="60"/>
      <c r="F11" s="60"/>
      <c r="G11" s="60"/>
      <c r="H11" s="60"/>
    </row>
    <row r="12" ht="22.8" customHeight="1" spans="1:8">
      <c r="A12" s="63"/>
      <c r="B12" s="63"/>
      <c r="C12" s="59">
        <f t="shared" si="0"/>
        <v>0</v>
      </c>
      <c r="D12" s="59">
        <f t="shared" si="1"/>
        <v>0</v>
      </c>
      <c r="E12" s="64"/>
      <c r="F12" s="64"/>
      <c r="G12" s="64"/>
      <c r="H12" s="6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A12" sqref="$A12:$XFD12"/>
    </sheetView>
  </sheetViews>
  <sheetFormatPr defaultColWidth="10" defaultRowHeight="13.5"/>
  <cols>
    <col min="1" max="1" width="10.45" customWidth="1"/>
    <col min="2" max="2" width="0.133333333333333" customWidth="1"/>
    <col min="3" max="3" width="24.0166666666667" customWidth="1"/>
    <col min="4" max="4" width="13.3" customWidth="1"/>
    <col min="5" max="5" width="7.775" customWidth="1"/>
    <col min="6" max="15" width="7.69166666666667" customWidth="1"/>
    <col min="16" max="18" width="9.76666666666667" customWidth="1"/>
  </cols>
  <sheetData>
    <row r="1" ht="16.35" customHeight="1" spans="1:1">
      <c r="A1" s="23"/>
    </row>
    <row r="2" ht="45.7" customHeight="1" spans="1:15">
      <c r="A2" s="39" t="s">
        <v>289</v>
      </c>
      <c r="B2" s="39"/>
      <c r="C2" s="39"/>
      <c r="D2" s="39"/>
      <c r="E2" s="39"/>
      <c r="F2" s="39"/>
      <c r="G2" s="39"/>
      <c r="H2" s="39"/>
      <c r="I2" s="39"/>
      <c r="J2" s="39"/>
      <c r="K2" s="39"/>
      <c r="L2" s="39"/>
      <c r="M2" s="39"/>
      <c r="N2" s="39"/>
      <c r="O2" s="39"/>
    </row>
    <row r="3" ht="24.15" customHeight="1" spans="1:15">
      <c r="A3" s="40" t="s">
        <v>28</v>
      </c>
      <c r="B3" s="40"/>
      <c r="C3" s="40"/>
      <c r="D3" s="40"/>
      <c r="E3" s="40"/>
      <c r="F3" s="40"/>
      <c r="G3" s="40"/>
      <c r="H3" s="40"/>
      <c r="I3" s="40"/>
      <c r="J3" s="40"/>
      <c r="K3" s="40"/>
      <c r="L3" s="40"/>
      <c r="M3" s="40"/>
      <c r="N3" s="36" t="s">
        <v>29</v>
      </c>
      <c r="O3" s="36"/>
    </row>
    <row r="4" ht="26.05" customHeight="1" spans="1:15">
      <c r="A4" s="41" t="s">
        <v>276</v>
      </c>
      <c r="B4" s="42"/>
      <c r="C4" s="41" t="s">
        <v>290</v>
      </c>
      <c r="D4" s="43" t="s">
        <v>291</v>
      </c>
      <c r="E4" s="26"/>
      <c r="F4" s="26"/>
      <c r="G4" s="26"/>
      <c r="H4" s="26"/>
      <c r="I4" s="26"/>
      <c r="J4" s="26"/>
      <c r="K4" s="26"/>
      <c r="L4" s="26"/>
      <c r="M4" s="26"/>
      <c r="N4" s="26" t="s">
        <v>292</v>
      </c>
      <c r="O4" s="26"/>
    </row>
    <row r="5" ht="31.9" customHeight="1" spans="1:15">
      <c r="A5" s="41"/>
      <c r="B5" s="42"/>
      <c r="C5" s="41"/>
      <c r="D5" s="43" t="s">
        <v>293</v>
      </c>
      <c r="E5" s="26" t="s">
        <v>132</v>
      </c>
      <c r="F5" s="26"/>
      <c r="G5" s="26"/>
      <c r="H5" s="26"/>
      <c r="I5" s="26"/>
      <c r="J5" s="26"/>
      <c r="K5" s="26" t="s">
        <v>294</v>
      </c>
      <c r="L5" s="26" t="s">
        <v>134</v>
      </c>
      <c r="M5" s="26" t="s">
        <v>135</v>
      </c>
      <c r="N5" s="26" t="s">
        <v>295</v>
      </c>
      <c r="O5" s="26" t="s">
        <v>296</v>
      </c>
    </row>
    <row r="6" ht="44.85" customHeight="1" spans="1:15">
      <c r="A6" s="41"/>
      <c r="B6" s="42"/>
      <c r="C6" s="41"/>
      <c r="D6" s="43"/>
      <c r="E6" s="26" t="s">
        <v>297</v>
      </c>
      <c r="F6" s="26" t="s">
        <v>204</v>
      </c>
      <c r="G6" s="26" t="s">
        <v>298</v>
      </c>
      <c r="H6" s="26" t="s">
        <v>299</v>
      </c>
      <c r="I6" s="26" t="s">
        <v>300</v>
      </c>
      <c r="J6" s="26" t="s">
        <v>301</v>
      </c>
      <c r="K6" s="26"/>
      <c r="L6" s="26"/>
      <c r="M6" s="26"/>
      <c r="N6" s="26"/>
      <c r="O6" s="26"/>
    </row>
    <row r="7" ht="34" customHeight="1" spans="1:15">
      <c r="A7" s="44" t="s">
        <v>3</v>
      </c>
      <c r="B7" s="44"/>
      <c r="C7" s="45" t="s">
        <v>302</v>
      </c>
      <c r="D7" s="46">
        <v>783.6</v>
      </c>
      <c r="E7" s="47">
        <f>F7</f>
        <v>783.6</v>
      </c>
      <c r="F7" s="48">
        <v>783.6</v>
      </c>
      <c r="G7" s="49"/>
      <c r="H7" s="49"/>
      <c r="I7" s="49"/>
      <c r="J7" s="49"/>
      <c r="K7" s="49"/>
      <c r="L7" s="49"/>
      <c r="M7" s="49"/>
      <c r="N7" s="49"/>
      <c r="O7" s="55"/>
    </row>
    <row r="8" ht="34" customHeight="1" spans="1:15">
      <c r="A8" s="44"/>
      <c r="B8" s="42"/>
      <c r="C8" s="50"/>
      <c r="D8" s="46"/>
      <c r="E8" s="47"/>
      <c r="F8" s="48"/>
      <c r="G8" s="49"/>
      <c r="H8" s="49"/>
      <c r="I8" s="49"/>
      <c r="J8" s="49"/>
      <c r="K8" s="49"/>
      <c r="L8" s="49"/>
      <c r="M8" s="49"/>
      <c r="N8" s="49"/>
      <c r="O8" s="55"/>
    </row>
    <row r="9" ht="34" customHeight="1" spans="1:15">
      <c r="A9" s="44"/>
      <c r="B9" s="42"/>
      <c r="C9" s="51"/>
      <c r="D9" s="46"/>
      <c r="E9" s="47"/>
      <c r="F9" s="48"/>
      <c r="G9" s="52"/>
      <c r="H9" s="52"/>
      <c r="I9" s="52"/>
      <c r="J9" s="52"/>
      <c r="K9" s="52"/>
      <c r="L9" s="52"/>
      <c r="M9" s="52"/>
      <c r="N9" s="52"/>
      <c r="O9" s="56"/>
    </row>
    <row r="10" ht="34" customHeight="1" spans="1:15">
      <c r="A10" s="44"/>
      <c r="B10" s="53"/>
      <c r="C10" s="51"/>
      <c r="D10" s="46"/>
      <c r="E10" s="47"/>
      <c r="F10" s="48"/>
      <c r="G10" s="54"/>
      <c r="H10" s="54"/>
      <c r="I10" s="54"/>
      <c r="J10" s="54"/>
      <c r="K10" s="54"/>
      <c r="L10" s="54"/>
      <c r="M10" s="54"/>
      <c r="N10" s="54"/>
      <c r="O10" s="38"/>
    </row>
    <row r="11" ht="34" customHeight="1" spans="1:15">
      <c r="A11" s="44"/>
      <c r="B11" s="53"/>
      <c r="C11" s="51"/>
      <c r="D11" s="46"/>
      <c r="E11" s="47"/>
      <c r="F11" s="48"/>
      <c r="G11" s="54"/>
      <c r="H11" s="54"/>
      <c r="I11" s="54"/>
      <c r="J11" s="54"/>
      <c r="K11" s="54"/>
      <c r="L11" s="54"/>
      <c r="M11" s="54"/>
      <c r="N11" s="54"/>
      <c r="O11" s="38"/>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view="pageBreakPreview" zoomScaleNormal="100" workbookViewId="0">
      <selection activeCell="F6" sqref="F6"/>
    </sheetView>
  </sheetViews>
  <sheetFormatPr defaultColWidth="10" defaultRowHeight="13.5"/>
  <cols>
    <col min="1" max="1" width="6.78333333333333" customWidth="1"/>
    <col min="2" max="2" width="15.0666666666667" customWidth="1"/>
    <col min="3" max="3" width="8.55" customWidth="1"/>
    <col min="4" max="4" width="12.2" customWidth="1"/>
    <col min="5" max="5" width="9.75" customWidth="1"/>
    <col min="6" max="6" width="11.3833333333333" customWidth="1"/>
    <col min="7" max="7" width="16.25"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23"/>
      <c r="B1" s="23"/>
      <c r="C1" s="23"/>
      <c r="D1" s="23"/>
      <c r="E1" s="23"/>
      <c r="F1" s="23"/>
      <c r="G1" s="23"/>
      <c r="H1" s="23"/>
      <c r="I1" s="23"/>
      <c r="J1" s="23"/>
      <c r="K1" s="23"/>
      <c r="L1" s="23"/>
      <c r="M1" s="23"/>
    </row>
    <row r="2" ht="37.95" customHeight="1" spans="1:13">
      <c r="A2" s="24" t="s">
        <v>26</v>
      </c>
      <c r="B2" s="24"/>
      <c r="C2" s="24"/>
      <c r="D2" s="24"/>
      <c r="E2" s="24"/>
      <c r="F2" s="24"/>
      <c r="G2" s="24"/>
      <c r="H2" s="24"/>
      <c r="I2" s="24"/>
      <c r="J2" s="24"/>
      <c r="K2" s="24"/>
      <c r="L2" s="24"/>
      <c r="M2" s="24"/>
    </row>
    <row r="3" ht="24.15" customHeight="1" spans="1:13">
      <c r="A3" s="25" t="s">
        <v>28</v>
      </c>
      <c r="B3" s="25"/>
      <c r="C3" s="25"/>
      <c r="D3" s="25"/>
      <c r="E3" s="25"/>
      <c r="F3" s="25"/>
      <c r="G3" s="25"/>
      <c r="H3" s="25"/>
      <c r="I3" s="25"/>
      <c r="J3" s="25"/>
      <c r="K3" s="25"/>
      <c r="L3" s="36" t="s">
        <v>29</v>
      </c>
      <c r="M3" s="36"/>
    </row>
    <row r="4" ht="33.6" customHeight="1" spans="1:13">
      <c r="A4" s="26" t="s">
        <v>126</v>
      </c>
      <c r="B4" s="26" t="s">
        <v>303</v>
      </c>
      <c r="C4" s="26" t="s">
        <v>304</v>
      </c>
      <c r="D4" s="26" t="s">
        <v>305</v>
      </c>
      <c r="E4" s="26" t="s">
        <v>306</v>
      </c>
      <c r="F4" s="26"/>
      <c r="G4" s="26"/>
      <c r="H4" s="26"/>
      <c r="I4" s="26"/>
      <c r="J4" s="26"/>
      <c r="K4" s="26"/>
      <c r="L4" s="26"/>
      <c r="M4" s="26"/>
    </row>
    <row r="5" ht="36.2" customHeight="1" spans="1:13">
      <c r="A5" s="26"/>
      <c r="B5" s="26"/>
      <c r="C5" s="26"/>
      <c r="D5" s="26"/>
      <c r="E5" s="26" t="s">
        <v>307</v>
      </c>
      <c r="F5" s="26" t="s">
        <v>308</v>
      </c>
      <c r="G5" s="26" t="s">
        <v>309</v>
      </c>
      <c r="H5" s="26" t="s">
        <v>310</v>
      </c>
      <c r="I5" s="26" t="s">
        <v>311</v>
      </c>
      <c r="J5" s="26" t="s">
        <v>312</v>
      </c>
      <c r="K5" s="26" t="s">
        <v>313</v>
      </c>
      <c r="L5" s="26" t="s">
        <v>314</v>
      </c>
      <c r="M5" s="26" t="s">
        <v>315</v>
      </c>
    </row>
    <row r="6" ht="36" customHeight="1" spans="1:13">
      <c r="A6" s="27">
        <v>114001</v>
      </c>
      <c r="B6" s="27" t="s">
        <v>3</v>
      </c>
      <c r="C6" s="28">
        <v>783.6</v>
      </c>
      <c r="D6" s="27" t="s">
        <v>316</v>
      </c>
      <c r="E6" s="29" t="s">
        <v>317</v>
      </c>
      <c r="F6" s="27" t="s">
        <v>318</v>
      </c>
      <c r="G6" s="30"/>
      <c r="H6" s="31"/>
      <c r="I6" s="37"/>
      <c r="J6" s="37"/>
      <c r="K6" s="37"/>
      <c r="L6" s="38"/>
      <c r="M6" s="38"/>
    </row>
    <row r="7" ht="36" customHeight="1" spans="1:13">
      <c r="A7" s="27"/>
      <c r="B7" s="27"/>
      <c r="C7" s="28"/>
      <c r="D7" s="27"/>
      <c r="E7" s="29"/>
      <c r="F7" s="27" t="s">
        <v>319</v>
      </c>
      <c r="G7" s="30"/>
      <c r="H7" s="31"/>
      <c r="I7" s="37"/>
      <c r="J7" s="37"/>
      <c r="K7" s="37"/>
      <c r="L7" s="38"/>
      <c r="M7" s="38"/>
    </row>
    <row r="8" ht="36" customHeight="1" spans="1:13">
      <c r="A8" s="27"/>
      <c r="B8" s="27"/>
      <c r="C8" s="28"/>
      <c r="D8" s="27"/>
      <c r="E8" s="29"/>
      <c r="F8" s="27" t="s">
        <v>320</v>
      </c>
      <c r="G8" s="31"/>
      <c r="H8" s="31"/>
      <c r="I8" s="37"/>
      <c r="J8" s="37"/>
      <c r="K8" s="37"/>
      <c r="L8" s="38"/>
      <c r="M8" s="38"/>
    </row>
    <row r="9" ht="36" customHeight="1" spans="1:13">
      <c r="A9" s="27"/>
      <c r="B9" s="27"/>
      <c r="C9" s="28"/>
      <c r="D9" s="27"/>
      <c r="E9" s="29" t="s">
        <v>321</v>
      </c>
      <c r="F9" s="27" t="s">
        <v>322</v>
      </c>
      <c r="G9" s="30"/>
      <c r="H9" s="31"/>
      <c r="I9" s="37"/>
      <c r="J9" s="37"/>
      <c r="K9" s="37"/>
      <c r="L9" s="38"/>
      <c r="M9" s="38"/>
    </row>
    <row r="10" ht="36" customHeight="1" spans="1:13">
      <c r="A10" s="27"/>
      <c r="B10" s="27"/>
      <c r="C10" s="28"/>
      <c r="D10" s="27"/>
      <c r="E10" s="29"/>
      <c r="F10" s="27" t="s">
        <v>323</v>
      </c>
      <c r="G10" s="32" t="s">
        <v>324</v>
      </c>
      <c r="H10" s="33" t="s">
        <v>325</v>
      </c>
      <c r="I10" s="37"/>
      <c r="J10" s="37"/>
      <c r="K10" s="37"/>
      <c r="L10" s="38"/>
      <c r="M10" s="38"/>
    </row>
    <row r="11" ht="36" customHeight="1" spans="1:13">
      <c r="A11" s="27"/>
      <c r="B11" s="27"/>
      <c r="C11" s="28"/>
      <c r="D11" s="27"/>
      <c r="E11" s="29"/>
      <c r="F11" s="27" t="s">
        <v>326</v>
      </c>
      <c r="G11" s="30"/>
      <c r="H11" s="31"/>
      <c r="I11" s="37"/>
      <c r="J11" s="37"/>
      <c r="K11" s="37"/>
      <c r="L11" s="38"/>
      <c r="M11" s="38"/>
    </row>
    <row r="12" ht="36" customHeight="1" spans="1:13">
      <c r="A12" s="27"/>
      <c r="B12" s="27"/>
      <c r="C12" s="28"/>
      <c r="D12" s="27"/>
      <c r="E12" s="29" t="s">
        <v>327</v>
      </c>
      <c r="F12" s="27" t="s">
        <v>328</v>
      </c>
      <c r="G12" s="32" t="s">
        <v>329</v>
      </c>
      <c r="H12" s="34">
        <v>0.98</v>
      </c>
      <c r="I12" s="37"/>
      <c r="J12" s="37"/>
      <c r="K12" s="37"/>
      <c r="L12" s="38"/>
      <c r="M12" s="38"/>
    </row>
    <row r="13" ht="36" customHeight="1" spans="1:13">
      <c r="A13" s="27"/>
      <c r="B13" s="27"/>
      <c r="C13" s="28"/>
      <c r="D13" s="27"/>
      <c r="E13" s="29" t="s">
        <v>330</v>
      </c>
      <c r="F13" s="27" t="s">
        <v>331</v>
      </c>
      <c r="G13" s="32" t="s">
        <v>332</v>
      </c>
      <c r="H13" s="33" t="s">
        <v>333</v>
      </c>
      <c r="I13" s="37"/>
      <c r="J13" s="37"/>
      <c r="K13" s="37"/>
      <c r="L13" s="38"/>
      <c r="M13" s="38"/>
    </row>
    <row r="14" ht="36" customHeight="1" spans="1:13">
      <c r="A14" s="27"/>
      <c r="B14" s="27"/>
      <c r="C14" s="28"/>
      <c r="D14" s="27"/>
      <c r="E14" s="29"/>
      <c r="F14" s="27" t="s">
        <v>334</v>
      </c>
      <c r="G14" s="32" t="s">
        <v>335</v>
      </c>
      <c r="H14" s="33" t="s">
        <v>336</v>
      </c>
      <c r="I14" s="37"/>
      <c r="J14" s="37"/>
      <c r="K14" s="37"/>
      <c r="L14" s="38"/>
      <c r="M14" s="38"/>
    </row>
    <row r="15" ht="36" customHeight="1" spans="1:13">
      <c r="A15" s="27"/>
      <c r="B15" s="27"/>
      <c r="C15" s="28"/>
      <c r="D15" s="27"/>
      <c r="E15" s="29"/>
      <c r="F15" s="27" t="s">
        <v>337</v>
      </c>
      <c r="G15" s="30"/>
      <c r="H15" s="35"/>
      <c r="I15" s="37"/>
      <c r="J15" s="37"/>
      <c r="K15" s="37"/>
      <c r="L15" s="38"/>
      <c r="M15" s="38"/>
    </row>
  </sheetData>
  <mergeCells count="15">
    <mergeCell ref="A2:M2"/>
    <mergeCell ref="A3:K3"/>
    <mergeCell ref="L3:M3"/>
    <mergeCell ref="E4:M4"/>
    <mergeCell ref="A4:A5"/>
    <mergeCell ref="A6:A15"/>
    <mergeCell ref="B4:B5"/>
    <mergeCell ref="B6:B15"/>
    <mergeCell ref="C4:C5"/>
    <mergeCell ref="C6:C15"/>
    <mergeCell ref="D4:D5"/>
    <mergeCell ref="D6:D15"/>
    <mergeCell ref="E6:E8"/>
    <mergeCell ref="E9:E11"/>
    <mergeCell ref="E13:E15"/>
  </mergeCells>
  <printOptions horizontalCentered="1"/>
  <pageMargins left="0.0780000016093254" right="0.0780000016093254" top="0.0780000016093254" bottom="0.0780000016093254" header="0" footer="0"/>
  <pageSetup paperSize="9" scale="63"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abSelected="1" topLeftCell="A16" workbookViewId="0">
      <selection activeCell="C36" sqref="C36"/>
    </sheetView>
  </sheetViews>
  <sheetFormatPr defaultColWidth="9" defaultRowHeight="13.5" outlineLevelCol="4"/>
  <cols>
    <col min="1" max="1" width="16.5" style="1" customWidth="1"/>
    <col min="2" max="2" width="17.6666666666667" style="1" customWidth="1"/>
    <col min="3" max="3" width="20.5583333333333" style="1" customWidth="1"/>
    <col min="4" max="4" width="18.6666666666667" style="1" customWidth="1"/>
    <col min="5" max="5" width="23.2833333333333" style="1" customWidth="1"/>
    <col min="6" max="16384" width="9" style="1"/>
  </cols>
  <sheetData>
    <row r="1" s="1" customFormat="1" ht="17" customHeight="1"/>
    <row r="2" s="2" customFormat="1" ht="30" customHeight="1" spans="1:1">
      <c r="A2" s="2" t="s">
        <v>338</v>
      </c>
    </row>
    <row r="3" s="1" customFormat="1" ht="17.25" customHeight="1" spans="1:5">
      <c r="A3" s="3" t="s">
        <v>339</v>
      </c>
      <c r="B3" s="3"/>
      <c r="C3" s="3"/>
      <c r="E3" s="4" t="s">
        <v>340</v>
      </c>
    </row>
    <row r="4" s="1" customFormat="1" ht="27" customHeight="1" spans="1:5">
      <c r="A4" s="5" t="s">
        <v>341</v>
      </c>
      <c r="B4" s="6" t="s">
        <v>3</v>
      </c>
      <c r="C4" s="6"/>
      <c r="D4" s="6"/>
      <c r="E4" s="6"/>
    </row>
    <row r="5" s="1" customFormat="1" ht="25" customHeight="1" spans="1:5">
      <c r="A5" s="7" t="s">
        <v>342</v>
      </c>
      <c r="B5" s="6" t="s">
        <v>343</v>
      </c>
      <c r="C5" s="6"/>
      <c r="D5" s="6"/>
      <c r="E5" s="6"/>
    </row>
    <row r="6" s="1" customFormat="1" ht="25" customHeight="1" spans="1:5">
      <c r="A6" s="8"/>
      <c r="B6" s="6" t="s">
        <v>344</v>
      </c>
      <c r="C6" s="6"/>
      <c r="D6" s="6" t="s">
        <v>345</v>
      </c>
      <c r="E6" s="6"/>
    </row>
    <row r="7" s="1" customFormat="1" ht="25" customHeight="1" spans="1:5">
      <c r="A7" s="8"/>
      <c r="B7" s="6" t="s">
        <v>346</v>
      </c>
      <c r="C7" s="6"/>
      <c r="D7" s="6" t="s">
        <v>347</v>
      </c>
      <c r="E7" s="6"/>
    </row>
    <row r="8" s="1" customFormat="1" ht="25" customHeight="1" spans="1:5">
      <c r="A8" s="8"/>
      <c r="B8" s="6" t="s">
        <v>348</v>
      </c>
      <c r="C8" s="6"/>
      <c r="D8" s="6" t="s">
        <v>349</v>
      </c>
      <c r="E8" s="6"/>
    </row>
    <row r="9" s="1" customFormat="1" ht="25" customHeight="1" spans="1:5">
      <c r="A9" s="8"/>
      <c r="B9" s="9" t="s">
        <v>350</v>
      </c>
      <c r="C9" s="9"/>
      <c r="D9" s="6"/>
      <c r="E9" s="6"/>
    </row>
    <row r="10" s="1" customFormat="1" ht="25" customHeight="1" spans="1:5">
      <c r="A10" s="10"/>
      <c r="B10" s="6" t="s">
        <v>351</v>
      </c>
      <c r="C10" s="6"/>
      <c r="D10" s="6"/>
      <c r="E10" s="6"/>
    </row>
    <row r="11" s="1" customFormat="1" ht="39" customHeight="1" spans="1:5">
      <c r="A11" s="11" t="s">
        <v>352</v>
      </c>
      <c r="B11" s="9" t="s">
        <v>353</v>
      </c>
      <c r="C11" s="9"/>
      <c r="D11" s="9"/>
      <c r="E11" s="9"/>
    </row>
    <row r="12" s="1" customFormat="1" ht="23" customHeight="1" spans="1:5">
      <c r="A12" s="7" t="s">
        <v>354</v>
      </c>
      <c r="B12" s="9" t="s">
        <v>355</v>
      </c>
      <c r="C12" s="9"/>
      <c r="D12" s="9"/>
      <c r="E12" s="9"/>
    </row>
    <row r="13" s="1" customFormat="1" ht="23" customHeight="1" spans="1:5">
      <c r="A13" s="8"/>
      <c r="B13" s="9" t="s">
        <v>356</v>
      </c>
      <c r="C13" s="9"/>
      <c r="D13" s="9"/>
      <c r="E13" s="9"/>
    </row>
    <row r="14" s="1" customFormat="1" ht="34" customHeight="1" spans="1:5">
      <c r="A14" s="8"/>
      <c r="B14" s="9" t="s">
        <v>357</v>
      </c>
      <c r="C14" s="9"/>
      <c r="D14" s="9"/>
      <c r="E14" s="9"/>
    </row>
    <row r="15" s="1" customFormat="1" ht="23" customHeight="1" spans="1:5">
      <c r="A15" s="8"/>
      <c r="B15" s="9" t="s">
        <v>358</v>
      </c>
      <c r="C15" s="9"/>
      <c r="D15" s="9"/>
      <c r="E15" s="9"/>
    </row>
    <row r="16" s="1" customFormat="1" ht="23" customHeight="1" spans="1:5">
      <c r="A16" s="8"/>
      <c r="B16" s="9" t="s">
        <v>359</v>
      </c>
      <c r="C16" s="9"/>
      <c r="D16" s="9"/>
      <c r="E16" s="9"/>
    </row>
    <row r="17" s="1" customFormat="1" ht="23" customHeight="1" spans="1:5">
      <c r="A17" s="8"/>
      <c r="B17" s="9" t="s">
        <v>360</v>
      </c>
      <c r="C17" s="9"/>
      <c r="D17" s="9"/>
      <c r="E17" s="9"/>
    </row>
    <row r="18" s="1" customFormat="1" ht="23" customHeight="1" spans="1:5">
      <c r="A18" s="8"/>
      <c r="B18" s="9" t="s">
        <v>361</v>
      </c>
      <c r="C18" s="9"/>
      <c r="D18" s="9"/>
      <c r="E18" s="9"/>
    </row>
    <row r="19" s="1" customFormat="1" ht="23" customHeight="1" spans="1:5">
      <c r="A19" s="8"/>
      <c r="B19" s="9" t="s">
        <v>362</v>
      </c>
      <c r="C19" s="9"/>
      <c r="D19" s="9"/>
      <c r="E19" s="9"/>
    </row>
    <row r="20" s="1" customFormat="1" ht="23" customHeight="1" spans="1:5">
      <c r="A20" s="10"/>
      <c r="B20" s="9" t="s">
        <v>363</v>
      </c>
      <c r="C20" s="9"/>
      <c r="D20" s="9"/>
      <c r="E20" s="9"/>
    </row>
    <row r="21" s="1" customFormat="1" ht="29" customHeight="1" spans="1:5">
      <c r="A21" s="11" t="s">
        <v>364</v>
      </c>
      <c r="B21" s="12" t="s">
        <v>307</v>
      </c>
      <c r="C21" s="12" t="s">
        <v>308</v>
      </c>
      <c r="D21" s="12" t="s">
        <v>309</v>
      </c>
      <c r="E21" s="13" t="s">
        <v>365</v>
      </c>
    </row>
    <row r="22" s="1" customFormat="1" ht="21" customHeight="1" spans="1:5">
      <c r="A22" s="14"/>
      <c r="B22" s="5" t="s">
        <v>321</v>
      </c>
      <c r="C22" s="5" t="s">
        <v>322</v>
      </c>
      <c r="D22" s="15" t="s">
        <v>366</v>
      </c>
      <c r="E22" s="16"/>
    </row>
    <row r="23" s="1" customFormat="1" ht="21" customHeight="1" spans="1:5">
      <c r="A23" s="14"/>
      <c r="B23" s="5"/>
      <c r="C23" s="5" t="s">
        <v>326</v>
      </c>
      <c r="D23" s="15"/>
      <c r="E23" s="16"/>
    </row>
    <row r="24" s="1" customFormat="1" ht="21" customHeight="1" spans="1:5">
      <c r="A24" s="14"/>
      <c r="B24" s="5"/>
      <c r="C24" s="5" t="s">
        <v>323</v>
      </c>
      <c r="D24" s="15" t="s">
        <v>367</v>
      </c>
      <c r="E24" s="17">
        <v>0.3</v>
      </c>
    </row>
    <row r="25" s="1" customFormat="1" ht="21" customHeight="1" spans="1:5">
      <c r="A25" s="14"/>
      <c r="B25" s="5"/>
      <c r="C25" s="5"/>
      <c r="D25" s="15" t="s">
        <v>366</v>
      </c>
      <c r="E25" s="16"/>
    </row>
    <row r="26" s="1" customFormat="1" ht="23" customHeight="1" spans="1:5">
      <c r="A26" s="14"/>
      <c r="B26" s="5" t="s">
        <v>330</v>
      </c>
      <c r="C26" s="5" t="s">
        <v>331</v>
      </c>
      <c r="D26" s="15" t="s">
        <v>366</v>
      </c>
      <c r="E26" s="16"/>
    </row>
    <row r="27" s="1" customFormat="1" ht="23" customHeight="1" spans="1:5">
      <c r="A27" s="14"/>
      <c r="B27" s="5"/>
      <c r="C27" s="5" t="s">
        <v>334</v>
      </c>
      <c r="D27" s="18" t="s">
        <v>368</v>
      </c>
      <c r="E27" s="19" t="s">
        <v>369</v>
      </c>
    </row>
    <row r="28" s="1" customFormat="1" ht="23" customHeight="1" spans="1:5">
      <c r="A28" s="14"/>
      <c r="B28" s="5"/>
      <c r="C28" s="5" t="s">
        <v>337</v>
      </c>
      <c r="D28" s="15" t="s">
        <v>366</v>
      </c>
      <c r="E28" s="16"/>
    </row>
    <row r="29" s="1" customFormat="1" ht="20" customHeight="1" spans="1:5">
      <c r="A29" s="14"/>
      <c r="B29" s="5"/>
      <c r="C29" s="5"/>
      <c r="D29" s="15" t="s">
        <v>366</v>
      </c>
      <c r="E29" s="16"/>
    </row>
    <row r="30" s="1" customFormat="1" ht="20" customHeight="1" spans="1:5">
      <c r="A30" s="14"/>
      <c r="B30" s="20" t="s">
        <v>317</v>
      </c>
      <c r="C30" s="5" t="s">
        <v>318</v>
      </c>
      <c r="D30" s="15" t="s">
        <v>370</v>
      </c>
      <c r="E30" s="21">
        <v>1</v>
      </c>
    </row>
    <row r="31" s="1" customFormat="1" ht="20" customHeight="1" spans="1:5">
      <c r="A31" s="14"/>
      <c r="B31" s="20"/>
      <c r="C31" s="5" t="s">
        <v>319</v>
      </c>
      <c r="D31" s="18" t="s">
        <v>371</v>
      </c>
      <c r="E31" s="18" t="s">
        <v>372</v>
      </c>
    </row>
    <row r="32" s="1" customFormat="1" ht="20" customHeight="1" spans="1:5">
      <c r="A32" s="14"/>
      <c r="B32" s="20"/>
      <c r="C32" s="5" t="s">
        <v>320</v>
      </c>
      <c r="D32" s="16"/>
      <c r="E32" s="16"/>
    </row>
    <row r="33" s="1" customFormat="1" ht="27" spans="1:5">
      <c r="A33" s="14"/>
      <c r="B33" s="20" t="s">
        <v>327</v>
      </c>
      <c r="C33" s="11" t="s">
        <v>373</v>
      </c>
      <c r="D33" s="18" t="s">
        <v>374</v>
      </c>
      <c r="E33" s="21">
        <v>0.98</v>
      </c>
    </row>
    <row r="34" s="1" customFormat="1" spans="3:3">
      <c r="C34" s="22"/>
    </row>
  </sheetData>
  <mergeCells count="31">
    <mergeCell ref="A1:D1"/>
    <mergeCell ref="A2:E2"/>
    <mergeCell ref="A3:C3"/>
    <mergeCell ref="B4:E4"/>
    <mergeCell ref="B5:E5"/>
    <mergeCell ref="B6:C6"/>
    <mergeCell ref="D6:E6"/>
    <mergeCell ref="B7:C7"/>
    <mergeCell ref="D7:E7"/>
    <mergeCell ref="B8:C8"/>
    <mergeCell ref="D8:E8"/>
    <mergeCell ref="B9:C9"/>
    <mergeCell ref="D9:E9"/>
    <mergeCell ref="B10:C10"/>
    <mergeCell ref="D10:E10"/>
    <mergeCell ref="B11:E11"/>
    <mergeCell ref="B12:E12"/>
    <mergeCell ref="B13:E13"/>
    <mergeCell ref="B14:E14"/>
    <mergeCell ref="B15:E15"/>
    <mergeCell ref="B16:E16"/>
    <mergeCell ref="B17:E17"/>
    <mergeCell ref="B18:E18"/>
    <mergeCell ref="B19:E19"/>
    <mergeCell ref="B20:E20"/>
    <mergeCell ref="A5:A10"/>
    <mergeCell ref="A12:A20"/>
    <mergeCell ref="A21:A33"/>
    <mergeCell ref="B22:B25"/>
    <mergeCell ref="B26:B29"/>
    <mergeCell ref="B30:B32"/>
  </mergeCells>
  <printOptions horizontalCentered="1"/>
  <pageMargins left="0.0780000016093254" right="0.0780000016093254" top="0.0780000016093254"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30" zoomScaleNormal="130" workbookViewId="0">
      <selection activeCell="H8" sqref="H8"/>
    </sheetView>
  </sheetViews>
  <sheetFormatPr defaultColWidth="10" defaultRowHeight="13.5" outlineLevelCol="7"/>
  <cols>
    <col min="1" max="1" width="29.45" customWidth="1"/>
    <col min="2" max="2" width="10.175" customWidth="1"/>
    <col min="3" max="3" width="23.0666666666667" customWidth="1"/>
    <col min="4" max="4" width="11.725" customWidth="1"/>
    <col min="5" max="5" width="24.0166666666667" customWidth="1"/>
    <col min="6" max="6" width="10.45" customWidth="1"/>
    <col min="7" max="7" width="20.2166666666667" customWidth="1"/>
    <col min="8" max="8" width="10.9916666666667" customWidth="1"/>
    <col min="9" max="9" width="9.76666666666667" customWidth="1"/>
  </cols>
  <sheetData>
    <row r="1" ht="6.9" customHeight="1" spans="1:8">
      <c r="A1" s="23"/>
      <c r="H1" s="159"/>
    </row>
    <row r="2" ht="24.15" customHeight="1" spans="1:8">
      <c r="A2" s="160" t="s">
        <v>6</v>
      </c>
      <c r="B2" s="160"/>
      <c r="C2" s="160"/>
      <c r="D2" s="160"/>
      <c r="E2" s="160"/>
      <c r="F2" s="160"/>
      <c r="G2" s="160"/>
      <c r="H2" s="160"/>
    </row>
    <row r="3" ht="17.25" customHeight="1" spans="1:8">
      <c r="A3" s="25" t="s">
        <v>28</v>
      </c>
      <c r="B3" s="25"/>
      <c r="C3" s="25"/>
      <c r="D3" s="25"/>
      <c r="E3" s="25"/>
      <c r="F3" s="25"/>
      <c r="G3" s="36" t="s">
        <v>29</v>
      </c>
      <c r="H3" s="36"/>
    </row>
    <row r="4" ht="17.9" customHeight="1" spans="1:8">
      <c r="A4" s="26" t="s">
        <v>30</v>
      </c>
      <c r="B4" s="26"/>
      <c r="C4" s="26" t="s">
        <v>31</v>
      </c>
      <c r="D4" s="26"/>
      <c r="E4" s="26"/>
      <c r="F4" s="26"/>
      <c r="G4" s="26"/>
      <c r="H4" s="26"/>
    </row>
    <row r="5" ht="22.4" customHeight="1" spans="1:8">
      <c r="A5" s="26" t="s">
        <v>32</v>
      </c>
      <c r="B5" s="26" t="s">
        <v>33</v>
      </c>
      <c r="C5" s="26" t="s">
        <v>34</v>
      </c>
      <c r="D5" s="26" t="s">
        <v>33</v>
      </c>
      <c r="E5" s="26" t="s">
        <v>35</v>
      </c>
      <c r="F5" s="26" t="s">
        <v>33</v>
      </c>
      <c r="G5" s="26" t="s">
        <v>36</v>
      </c>
      <c r="H5" s="26" t="s">
        <v>33</v>
      </c>
    </row>
    <row r="6" ht="16.25" customHeight="1" spans="1:8">
      <c r="A6" s="57" t="s">
        <v>37</v>
      </c>
      <c r="B6" s="54">
        <f>B7+B8</f>
        <v>1215.35</v>
      </c>
      <c r="C6" s="38" t="s">
        <v>38</v>
      </c>
      <c r="D6" s="64"/>
      <c r="E6" s="57" t="s">
        <v>39</v>
      </c>
      <c r="F6" s="60">
        <f>F7+F8+F9</f>
        <v>431.75</v>
      </c>
      <c r="G6" s="38" t="s">
        <v>40</v>
      </c>
      <c r="H6" s="54">
        <f>F7</f>
        <v>397.92</v>
      </c>
    </row>
    <row r="7" ht="16.25" customHeight="1" spans="1:8">
      <c r="A7" s="38" t="s">
        <v>41</v>
      </c>
      <c r="B7" s="54"/>
      <c r="C7" s="38" t="s">
        <v>42</v>
      </c>
      <c r="D7" s="64"/>
      <c r="E7" s="38" t="s">
        <v>43</v>
      </c>
      <c r="F7" s="54">
        <v>397.92</v>
      </c>
      <c r="G7" s="38" t="s">
        <v>44</v>
      </c>
      <c r="H7" s="54">
        <f>F8+F12</f>
        <v>817.43</v>
      </c>
    </row>
    <row r="8" ht="16.25" customHeight="1" spans="1:8">
      <c r="A8" s="57" t="s">
        <v>45</v>
      </c>
      <c r="B8" s="54">
        <f>B9+B10+B11+B12+B13+B14+B15+B16+B17+B18+B19</f>
        <v>1215.35</v>
      </c>
      <c r="C8" s="38" t="s">
        <v>46</v>
      </c>
      <c r="D8" s="64"/>
      <c r="E8" s="38" t="s">
        <v>47</v>
      </c>
      <c r="F8" s="54">
        <v>33.83</v>
      </c>
      <c r="G8" s="38" t="s">
        <v>48</v>
      </c>
      <c r="H8" s="54"/>
    </row>
    <row r="9" ht="16.25" customHeight="1" spans="1:8">
      <c r="A9" s="38" t="s">
        <v>49</v>
      </c>
      <c r="B9" s="54">
        <v>431.75</v>
      </c>
      <c r="C9" s="38" t="s">
        <v>50</v>
      </c>
      <c r="D9" s="64"/>
      <c r="E9" s="38" t="s">
        <v>51</v>
      </c>
      <c r="F9" s="54"/>
      <c r="G9" s="38" t="s">
        <v>52</v>
      </c>
      <c r="H9" s="54"/>
    </row>
    <row r="10" ht="16.25" customHeight="1" spans="1:8">
      <c r="A10" s="38" t="s">
        <v>53</v>
      </c>
      <c r="B10" s="54">
        <v>783.6</v>
      </c>
      <c r="C10" s="38" t="s">
        <v>54</v>
      </c>
      <c r="D10" s="64"/>
      <c r="E10" s="57" t="s">
        <v>55</v>
      </c>
      <c r="F10" s="60">
        <f>F11+F12+F13+F14+F15+F16+F17+F18+F20+F19</f>
        <v>783.6</v>
      </c>
      <c r="G10" s="38" t="s">
        <v>56</v>
      </c>
      <c r="H10" s="54"/>
    </row>
    <row r="11" ht="16.25" customHeight="1" spans="1:8">
      <c r="A11" s="38" t="s">
        <v>57</v>
      </c>
      <c r="B11" s="54"/>
      <c r="C11" s="38" t="s">
        <v>58</v>
      </c>
      <c r="D11" s="64"/>
      <c r="E11" s="38" t="s">
        <v>59</v>
      </c>
      <c r="F11" s="54"/>
      <c r="G11" s="38" t="s">
        <v>60</v>
      </c>
      <c r="H11" s="54"/>
    </row>
    <row r="12" ht="16.25" customHeight="1" spans="1:8">
      <c r="A12" s="38" t="s">
        <v>61</v>
      </c>
      <c r="B12" s="54"/>
      <c r="C12" s="38" t="s">
        <v>62</v>
      </c>
      <c r="D12" s="64"/>
      <c r="E12" s="38" t="s">
        <v>63</v>
      </c>
      <c r="F12" s="54">
        <v>783.6</v>
      </c>
      <c r="G12" s="38" t="s">
        <v>64</v>
      </c>
      <c r="H12" s="54"/>
    </row>
    <row r="13" ht="16.25" customHeight="1" spans="1:8">
      <c r="A13" s="38" t="s">
        <v>65</v>
      </c>
      <c r="B13" s="54"/>
      <c r="C13" s="38" t="s">
        <v>66</v>
      </c>
      <c r="D13" s="64">
        <v>50.99</v>
      </c>
      <c r="E13" s="38" t="s">
        <v>67</v>
      </c>
      <c r="F13" s="54"/>
      <c r="G13" s="38" t="s">
        <v>68</v>
      </c>
      <c r="H13" s="54"/>
    </row>
    <row r="14" ht="16.25" customHeight="1" spans="1:8">
      <c r="A14" s="38" t="s">
        <v>69</v>
      </c>
      <c r="B14" s="54"/>
      <c r="C14" s="38" t="s">
        <v>70</v>
      </c>
      <c r="D14" s="64"/>
      <c r="E14" s="38" t="s">
        <v>71</v>
      </c>
      <c r="F14" s="54"/>
      <c r="G14" s="38" t="s">
        <v>72</v>
      </c>
      <c r="H14" s="54"/>
    </row>
    <row r="15" ht="16.25" customHeight="1" spans="1:8">
      <c r="A15" s="38" t="s">
        <v>73</v>
      </c>
      <c r="B15" s="54"/>
      <c r="C15" s="38" t="s">
        <v>74</v>
      </c>
      <c r="D15" s="64">
        <v>32.97</v>
      </c>
      <c r="E15" s="38" t="s">
        <v>75</v>
      </c>
      <c r="F15" s="54"/>
      <c r="G15" s="38" t="s">
        <v>76</v>
      </c>
      <c r="H15" s="54"/>
    </row>
    <row r="16" ht="16.25" customHeight="1" spans="1:8">
      <c r="A16" s="38" t="s">
        <v>77</v>
      </c>
      <c r="B16" s="54"/>
      <c r="C16" s="38" t="s">
        <v>78</v>
      </c>
      <c r="D16" s="64"/>
      <c r="E16" s="38" t="s">
        <v>79</v>
      </c>
      <c r="F16" s="54"/>
      <c r="G16" s="38" t="s">
        <v>80</v>
      </c>
      <c r="H16" s="54"/>
    </row>
    <row r="17" ht="16.25" customHeight="1" spans="1:8">
      <c r="A17" s="38" t="s">
        <v>81</v>
      </c>
      <c r="B17" s="54"/>
      <c r="C17" s="38" t="s">
        <v>82</v>
      </c>
      <c r="D17" s="64"/>
      <c r="E17" s="38" t="s">
        <v>83</v>
      </c>
      <c r="F17" s="54"/>
      <c r="G17" s="38" t="s">
        <v>84</v>
      </c>
      <c r="H17" s="54"/>
    </row>
    <row r="18" ht="16.25" customHeight="1" spans="1:8">
      <c r="A18" s="38" t="s">
        <v>85</v>
      </c>
      <c r="B18" s="54"/>
      <c r="C18" s="38" t="s">
        <v>86</v>
      </c>
      <c r="D18" s="64"/>
      <c r="E18" s="38" t="s">
        <v>87</v>
      </c>
      <c r="F18" s="54"/>
      <c r="G18" s="38" t="s">
        <v>88</v>
      </c>
      <c r="H18" s="54"/>
    </row>
    <row r="19" ht="16.25" customHeight="1" spans="1:8">
      <c r="A19" s="38" t="s">
        <v>89</v>
      </c>
      <c r="B19" s="54"/>
      <c r="C19" s="38" t="s">
        <v>90</v>
      </c>
      <c r="D19" s="64"/>
      <c r="E19" s="38" t="s">
        <v>91</v>
      </c>
      <c r="F19" s="54"/>
      <c r="G19" s="38" t="s">
        <v>92</v>
      </c>
      <c r="H19" s="54"/>
    </row>
    <row r="20" ht="16.25" customHeight="1" spans="1:8">
      <c r="A20" s="57" t="s">
        <v>93</v>
      </c>
      <c r="B20" s="60"/>
      <c r="C20" s="38" t="s">
        <v>94</v>
      </c>
      <c r="D20" s="64"/>
      <c r="E20" s="38" t="s">
        <v>95</v>
      </c>
      <c r="F20" s="54"/>
      <c r="G20" s="38"/>
      <c r="H20" s="54"/>
    </row>
    <row r="21" ht="16.25" customHeight="1" spans="1:8">
      <c r="A21" s="57" t="s">
        <v>96</v>
      </c>
      <c r="B21" s="60"/>
      <c r="C21" s="38" t="s">
        <v>97</v>
      </c>
      <c r="D21" s="64"/>
      <c r="E21" s="57" t="s">
        <v>98</v>
      </c>
      <c r="F21" s="60"/>
      <c r="G21" s="38"/>
      <c r="H21" s="54"/>
    </row>
    <row r="22" ht="16.25" customHeight="1" spans="1:8">
      <c r="A22" s="57" t="s">
        <v>99</v>
      </c>
      <c r="B22" s="60"/>
      <c r="C22" s="38" t="s">
        <v>100</v>
      </c>
      <c r="D22" s="64"/>
      <c r="E22" s="38"/>
      <c r="F22" s="38"/>
      <c r="G22" s="38"/>
      <c r="H22" s="54"/>
    </row>
    <row r="23" ht="16.25" customHeight="1" spans="1:8">
      <c r="A23" s="57" t="s">
        <v>101</v>
      </c>
      <c r="B23" s="60"/>
      <c r="C23" s="38" t="s">
        <v>102</v>
      </c>
      <c r="D23" s="64"/>
      <c r="E23" s="38"/>
      <c r="F23" s="38"/>
      <c r="G23" s="38"/>
      <c r="H23" s="54"/>
    </row>
    <row r="24" ht="16.25" customHeight="1" spans="1:8">
      <c r="A24" s="57" t="s">
        <v>103</v>
      </c>
      <c r="B24" s="60">
        <f>B25+B26+B27</f>
        <v>0</v>
      </c>
      <c r="C24" s="38" t="s">
        <v>104</v>
      </c>
      <c r="D24" s="64">
        <v>1106.4</v>
      </c>
      <c r="E24" s="38"/>
      <c r="F24" s="38"/>
      <c r="G24" s="38"/>
      <c r="H24" s="54"/>
    </row>
    <row r="25" ht="16.25" customHeight="1" spans="1:8">
      <c r="A25" s="38" t="s">
        <v>105</v>
      </c>
      <c r="B25" s="54"/>
      <c r="C25" s="38" t="s">
        <v>106</v>
      </c>
      <c r="D25" s="64">
        <v>24.99</v>
      </c>
      <c r="E25" s="38"/>
      <c r="F25" s="38"/>
      <c r="G25" s="38"/>
      <c r="H25" s="54"/>
    </row>
    <row r="26" ht="16.25" customHeight="1" spans="1:8">
      <c r="A26" s="38" t="s">
        <v>107</v>
      </c>
      <c r="B26" s="54"/>
      <c r="C26" s="38" t="s">
        <v>108</v>
      </c>
      <c r="D26" s="64"/>
      <c r="E26" s="38"/>
      <c r="F26" s="38"/>
      <c r="G26" s="38"/>
      <c r="H26" s="54"/>
    </row>
    <row r="27" ht="16.25" customHeight="1" spans="1:8">
      <c r="A27" s="38" t="s">
        <v>109</v>
      </c>
      <c r="B27" s="54"/>
      <c r="C27" s="38" t="s">
        <v>110</v>
      </c>
      <c r="D27" s="64"/>
      <c r="E27" s="38"/>
      <c r="F27" s="38"/>
      <c r="G27" s="38"/>
      <c r="H27" s="54"/>
    </row>
    <row r="28" ht="16.25" customHeight="1" spans="1:8">
      <c r="A28" s="57" t="s">
        <v>111</v>
      </c>
      <c r="B28" s="60"/>
      <c r="C28" s="38" t="s">
        <v>112</v>
      </c>
      <c r="D28" s="64"/>
      <c r="E28" s="38"/>
      <c r="F28" s="38"/>
      <c r="G28" s="38"/>
      <c r="H28" s="54"/>
    </row>
    <row r="29" ht="16.25" customHeight="1" spans="1:8">
      <c r="A29" s="57" t="s">
        <v>113</v>
      </c>
      <c r="B29" s="60"/>
      <c r="C29" s="38" t="s">
        <v>114</v>
      </c>
      <c r="D29" s="64"/>
      <c r="E29" s="38"/>
      <c r="F29" s="38"/>
      <c r="G29" s="38"/>
      <c r="H29" s="54"/>
    </row>
    <row r="30" ht="16.25" customHeight="1" spans="1:8">
      <c r="A30" s="57" t="s">
        <v>115</v>
      </c>
      <c r="B30" s="60"/>
      <c r="C30" s="38" t="s">
        <v>116</v>
      </c>
      <c r="D30" s="64"/>
      <c r="E30" s="38"/>
      <c r="F30" s="38"/>
      <c r="G30" s="38"/>
      <c r="H30" s="54"/>
    </row>
    <row r="31" ht="16.25" customHeight="1" spans="1:8">
      <c r="A31" s="57" t="s">
        <v>117</v>
      </c>
      <c r="B31" s="60"/>
      <c r="C31" s="38" t="s">
        <v>118</v>
      </c>
      <c r="D31" s="64"/>
      <c r="E31" s="38"/>
      <c r="F31" s="38"/>
      <c r="G31" s="38"/>
      <c r="H31" s="54"/>
    </row>
    <row r="32" ht="16.25" customHeight="1" spans="1:8">
      <c r="A32" s="57" t="s">
        <v>119</v>
      </c>
      <c r="B32" s="60"/>
      <c r="C32" s="38" t="s">
        <v>120</v>
      </c>
      <c r="D32" s="64"/>
      <c r="E32" s="38"/>
      <c r="F32" s="38"/>
      <c r="G32" s="38"/>
      <c r="H32" s="54"/>
    </row>
    <row r="33" ht="16.25" customHeight="1" spans="1:8">
      <c r="A33" s="38"/>
      <c r="B33" s="38"/>
      <c r="C33" s="38" t="s">
        <v>121</v>
      </c>
      <c r="D33" s="64"/>
      <c r="E33" s="38"/>
      <c r="F33" s="38"/>
      <c r="G33" s="38"/>
      <c r="H33" s="38"/>
    </row>
    <row r="34" ht="16.25" customHeight="1" spans="1:8">
      <c r="A34" s="38"/>
      <c r="B34" s="38"/>
      <c r="C34" s="38" t="s">
        <v>122</v>
      </c>
      <c r="D34" s="64"/>
      <c r="E34" s="38"/>
      <c r="F34" s="38"/>
      <c r="G34" s="38"/>
      <c r="H34" s="38"/>
    </row>
    <row r="35" ht="16.25" customHeight="1" spans="1:8">
      <c r="A35" s="38"/>
      <c r="B35" s="38"/>
      <c r="C35" s="38" t="s">
        <v>123</v>
      </c>
      <c r="D35" s="64"/>
      <c r="E35" s="38"/>
      <c r="F35" s="38"/>
      <c r="G35" s="38"/>
      <c r="H35" s="38"/>
    </row>
    <row r="36" ht="16.25" customHeight="1" spans="1:8">
      <c r="A36" s="38"/>
      <c r="B36" s="38"/>
      <c r="C36" s="38"/>
      <c r="D36" s="38"/>
      <c r="E36" s="38"/>
      <c r="F36" s="38"/>
      <c r="G36" s="38"/>
      <c r="H36" s="38"/>
    </row>
    <row r="37" ht="16.25" customHeight="1" spans="1:8">
      <c r="A37" s="57" t="s">
        <v>124</v>
      </c>
      <c r="B37" s="60">
        <f>B32+B31+B30+B29+B28+B23+B22+B21+B20+B24+B6</f>
        <v>1215.35</v>
      </c>
      <c r="C37" s="57" t="s">
        <v>125</v>
      </c>
      <c r="D37" s="60">
        <f>SUM(D6:D36)</f>
        <v>1215.35</v>
      </c>
      <c r="E37" s="57" t="s">
        <v>125</v>
      </c>
      <c r="F37" s="60">
        <f>F21+F10+F6</f>
        <v>1215.35</v>
      </c>
      <c r="G37" s="57" t="s">
        <v>125</v>
      </c>
      <c r="H37" s="60">
        <f>SUM(H6:H36)</f>
        <v>1215.35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A3" sqref="A3:W3"/>
    </sheetView>
  </sheetViews>
  <sheetFormatPr defaultColWidth="10" defaultRowHeight="13.5"/>
  <cols>
    <col min="1" max="1" width="8.71666666666667" customWidth="1"/>
    <col min="2" max="2" width="16.15" customWidth="1"/>
    <col min="3" max="3" width="8.275" customWidth="1"/>
    <col min="4" max="25" width="7.69166666666667" customWidth="1"/>
    <col min="26" max="26" width="9.76666666666667" customWidth="1"/>
  </cols>
  <sheetData>
    <row r="1" ht="16.35" customHeight="1" spans="1:1">
      <c r="A1" s="23"/>
    </row>
    <row r="2" ht="33.6" customHeight="1" spans="1:25">
      <c r="A2" s="39" t="s">
        <v>7</v>
      </c>
      <c r="B2" s="39"/>
      <c r="C2" s="39"/>
      <c r="D2" s="39"/>
      <c r="E2" s="39"/>
      <c r="F2" s="39"/>
      <c r="G2" s="39"/>
      <c r="H2" s="39"/>
      <c r="I2" s="39"/>
      <c r="J2" s="39"/>
      <c r="K2" s="39"/>
      <c r="L2" s="39"/>
      <c r="M2" s="39"/>
      <c r="N2" s="39"/>
      <c r="O2" s="39"/>
      <c r="P2" s="39"/>
      <c r="Q2" s="39"/>
      <c r="R2" s="39"/>
      <c r="S2" s="39"/>
      <c r="T2" s="39"/>
      <c r="U2" s="39"/>
      <c r="V2" s="39"/>
      <c r="W2" s="39"/>
      <c r="X2" s="39"/>
      <c r="Y2" s="39"/>
    </row>
    <row r="3" ht="22.4" customHeight="1" spans="1:25">
      <c r="A3" s="25" t="s">
        <v>28</v>
      </c>
      <c r="B3" s="25"/>
      <c r="C3" s="25"/>
      <c r="D3" s="25"/>
      <c r="E3" s="25"/>
      <c r="F3" s="25"/>
      <c r="G3" s="25"/>
      <c r="H3" s="25"/>
      <c r="I3" s="25"/>
      <c r="J3" s="25"/>
      <c r="K3" s="25"/>
      <c r="L3" s="25"/>
      <c r="M3" s="25"/>
      <c r="N3" s="25"/>
      <c r="O3" s="25"/>
      <c r="P3" s="25"/>
      <c r="Q3" s="25"/>
      <c r="R3" s="25"/>
      <c r="S3" s="25"/>
      <c r="T3" s="25"/>
      <c r="U3" s="25"/>
      <c r="V3" s="25"/>
      <c r="W3" s="25"/>
      <c r="X3" s="36" t="s">
        <v>29</v>
      </c>
      <c r="Y3" s="36"/>
    </row>
    <row r="4" ht="22.4" customHeight="1" spans="1:25">
      <c r="A4" s="58" t="s">
        <v>126</v>
      </c>
      <c r="B4" s="58" t="s">
        <v>127</v>
      </c>
      <c r="C4" s="58" t="s">
        <v>128</v>
      </c>
      <c r="D4" s="58" t="s">
        <v>129</v>
      </c>
      <c r="E4" s="58"/>
      <c r="F4" s="58"/>
      <c r="G4" s="58"/>
      <c r="H4" s="58"/>
      <c r="I4" s="58"/>
      <c r="J4" s="58"/>
      <c r="K4" s="58"/>
      <c r="L4" s="58"/>
      <c r="M4" s="58"/>
      <c r="N4" s="58"/>
      <c r="O4" s="58"/>
      <c r="P4" s="58"/>
      <c r="Q4" s="58"/>
      <c r="R4" s="58"/>
      <c r="S4" s="58" t="s">
        <v>130</v>
      </c>
      <c r="T4" s="58"/>
      <c r="U4" s="58"/>
      <c r="V4" s="58"/>
      <c r="W4" s="58"/>
      <c r="X4" s="58"/>
      <c r="Y4" s="58"/>
    </row>
    <row r="5" ht="22.4" customHeight="1" spans="1:25">
      <c r="A5" s="58"/>
      <c r="B5" s="58"/>
      <c r="C5" s="58"/>
      <c r="D5" s="58" t="s">
        <v>131</v>
      </c>
      <c r="E5" s="58" t="s">
        <v>132</v>
      </c>
      <c r="F5" s="58" t="s">
        <v>133</v>
      </c>
      <c r="G5" s="58" t="s">
        <v>134</v>
      </c>
      <c r="H5" s="58" t="s">
        <v>135</v>
      </c>
      <c r="I5" s="58" t="s">
        <v>136</v>
      </c>
      <c r="J5" s="58" t="s">
        <v>137</v>
      </c>
      <c r="K5" s="58"/>
      <c r="L5" s="58"/>
      <c r="M5" s="58"/>
      <c r="N5" s="58" t="s">
        <v>138</v>
      </c>
      <c r="O5" s="58" t="s">
        <v>139</v>
      </c>
      <c r="P5" s="58" t="s">
        <v>140</v>
      </c>
      <c r="Q5" s="58" t="s">
        <v>141</v>
      </c>
      <c r="R5" s="58" t="s">
        <v>142</v>
      </c>
      <c r="S5" s="58" t="s">
        <v>131</v>
      </c>
      <c r="T5" s="58" t="s">
        <v>132</v>
      </c>
      <c r="U5" s="58" t="s">
        <v>133</v>
      </c>
      <c r="V5" s="58" t="s">
        <v>134</v>
      </c>
      <c r="W5" s="58" t="s">
        <v>135</v>
      </c>
      <c r="X5" s="58" t="s">
        <v>136</v>
      </c>
      <c r="Y5" s="58" t="s">
        <v>143</v>
      </c>
    </row>
    <row r="6" ht="22.4" customHeight="1" spans="1:25">
      <c r="A6" s="58"/>
      <c r="B6" s="58"/>
      <c r="C6" s="58"/>
      <c r="D6" s="58"/>
      <c r="E6" s="58"/>
      <c r="F6" s="58"/>
      <c r="G6" s="58"/>
      <c r="H6" s="58"/>
      <c r="I6" s="58"/>
      <c r="J6" s="58" t="s">
        <v>144</v>
      </c>
      <c r="K6" s="58" t="s">
        <v>145</v>
      </c>
      <c r="L6" s="58" t="s">
        <v>146</v>
      </c>
      <c r="M6" s="58" t="s">
        <v>135</v>
      </c>
      <c r="N6" s="58"/>
      <c r="O6" s="58"/>
      <c r="P6" s="58"/>
      <c r="Q6" s="58"/>
      <c r="R6" s="58"/>
      <c r="S6" s="58"/>
      <c r="T6" s="58"/>
      <c r="U6" s="58"/>
      <c r="V6" s="58"/>
      <c r="W6" s="58"/>
      <c r="X6" s="58"/>
      <c r="Y6" s="58"/>
    </row>
    <row r="7" ht="22.8" customHeight="1" spans="1:25">
      <c r="A7" s="57">
        <v>114001</v>
      </c>
      <c r="B7" s="57" t="s">
        <v>3</v>
      </c>
      <c r="C7" s="86">
        <f>D7+S7</f>
        <v>1215.35</v>
      </c>
      <c r="D7" s="86">
        <f>SUM(E7:R7)</f>
        <v>1215.35</v>
      </c>
      <c r="E7" s="86">
        <v>1215.35</v>
      </c>
      <c r="F7" s="86"/>
      <c r="G7" s="86"/>
      <c r="H7" s="86"/>
      <c r="I7" s="86"/>
      <c r="J7" s="86"/>
      <c r="K7" s="86"/>
      <c r="L7" s="86"/>
      <c r="M7" s="86"/>
      <c r="N7" s="86"/>
      <c r="O7" s="86"/>
      <c r="P7" s="86"/>
      <c r="Q7" s="86"/>
      <c r="R7" s="86"/>
      <c r="S7" s="86">
        <f>SUM(T7:Y7)</f>
        <v>0</v>
      </c>
      <c r="T7" s="86"/>
      <c r="U7" s="86"/>
      <c r="V7" s="86"/>
      <c r="W7" s="86"/>
      <c r="X7" s="86"/>
      <c r="Y7" s="86"/>
    </row>
    <row r="8" ht="22.8" customHeight="1" spans="1:25">
      <c r="A8" s="61"/>
      <c r="B8" s="61"/>
      <c r="C8" s="86"/>
      <c r="D8" s="86"/>
      <c r="E8" s="86"/>
      <c r="F8" s="86"/>
      <c r="G8" s="86"/>
      <c r="H8" s="86"/>
      <c r="I8" s="86"/>
      <c r="J8" s="86"/>
      <c r="K8" s="86"/>
      <c r="L8" s="86"/>
      <c r="M8" s="86"/>
      <c r="N8" s="86"/>
      <c r="O8" s="86"/>
      <c r="P8" s="86"/>
      <c r="Q8" s="86"/>
      <c r="R8" s="86"/>
      <c r="S8" s="86"/>
      <c r="T8" s="86"/>
      <c r="U8" s="86"/>
      <c r="V8" s="86"/>
      <c r="W8" s="86"/>
      <c r="X8" s="86"/>
      <c r="Y8" s="86"/>
    </row>
    <row r="9" ht="22.8" customHeight="1" spans="1:25">
      <c r="A9" s="158"/>
      <c r="B9" s="158"/>
      <c r="C9" s="86"/>
      <c r="D9" s="86"/>
      <c r="E9" s="54"/>
      <c r="F9" s="54"/>
      <c r="G9" s="54"/>
      <c r="H9" s="54"/>
      <c r="I9" s="54"/>
      <c r="J9" s="54"/>
      <c r="K9" s="54"/>
      <c r="L9" s="54"/>
      <c r="M9" s="54"/>
      <c r="N9" s="54"/>
      <c r="O9" s="54"/>
      <c r="P9" s="54"/>
      <c r="Q9" s="54"/>
      <c r="R9" s="54"/>
      <c r="S9" s="86"/>
      <c r="T9" s="54"/>
      <c r="U9" s="54"/>
      <c r="V9" s="54"/>
      <c r="W9" s="54"/>
      <c r="X9" s="54"/>
      <c r="Y9" s="54"/>
    </row>
    <row r="10" ht="16.35" customHeight="1"/>
    <row r="11" ht="16.35" customHeight="1" spans="7:7">
      <c r="G11" s="23"/>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workbookViewId="0">
      <selection activeCell="D8" sqref="D8"/>
    </sheetView>
  </sheetViews>
  <sheetFormatPr defaultColWidth="10" defaultRowHeight="13.5"/>
  <cols>
    <col min="1" max="1" width="3.66666666666667" customWidth="1"/>
    <col min="2" max="2" width="4.75" customWidth="1"/>
    <col min="3" max="3" width="4.61666666666667" customWidth="1"/>
    <col min="4" max="4" width="20.0833333333333" customWidth="1"/>
    <col min="5" max="5" width="9.225" customWidth="1"/>
    <col min="6" max="7" width="7.18333333333333" customWidth="1"/>
    <col min="8" max="9" width="7.775" customWidth="1"/>
    <col min="10" max="11" width="7.18333333333333" customWidth="1"/>
    <col min="12" max="12" width="6.78333333333333" customWidth="1"/>
    <col min="13" max="15" width="7.18333333333333" customWidth="1"/>
    <col min="16" max="16" width="7.775" customWidth="1"/>
    <col min="17" max="17" width="7.05833333333333" customWidth="1"/>
    <col min="18" max="19" width="7.18333333333333" customWidth="1"/>
    <col min="20" max="21" width="9.76666666666667" customWidth="1"/>
  </cols>
  <sheetData>
    <row r="1" ht="16.35" customHeight="1" spans="1:1">
      <c r="A1" s="23"/>
    </row>
    <row r="2" ht="42.25" customHeight="1" spans="1:19">
      <c r="A2" s="39" t="s">
        <v>9</v>
      </c>
      <c r="B2" s="39"/>
      <c r="C2" s="39"/>
      <c r="D2" s="39"/>
      <c r="E2" s="39"/>
      <c r="F2" s="39"/>
      <c r="G2" s="39"/>
      <c r="H2" s="39"/>
      <c r="I2" s="39"/>
      <c r="J2" s="39"/>
      <c r="K2" s="39"/>
      <c r="L2" s="39"/>
      <c r="M2" s="39"/>
      <c r="N2" s="39"/>
      <c r="O2" s="39"/>
      <c r="P2" s="39"/>
      <c r="Q2" s="39"/>
      <c r="R2" s="39"/>
      <c r="S2" s="39"/>
    </row>
    <row r="3" ht="19.8" customHeight="1" spans="1:19">
      <c r="A3" s="25" t="s">
        <v>28</v>
      </c>
      <c r="B3" s="25"/>
      <c r="C3" s="25"/>
      <c r="D3" s="25"/>
      <c r="E3" s="25"/>
      <c r="F3" s="25"/>
      <c r="G3" s="25"/>
      <c r="H3" s="25"/>
      <c r="I3" s="25"/>
      <c r="J3" s="25"/>
      <c r="K3" s="25"/>
      <c r="L3" s="25"/>
      <c r="M3" s="25"/>
      <c r="N3" s="25"/>
      <c r="O3" s="25"/>
      <c r="P3" s="25"/>
      <c r="Q3" s="25"/>
      <c r="R3" s="36" t="s">
        <v>29</v>
      </c>
      <c r="S3" s="36"/>
    </row>
    <row r="4" s="70" customFormat="1" ht="19.8" customHeight="1" spans="1:19">
      <c r="A4" s="88" t="s">
        <v>147</v>
      </c>
      <c r="B4" s="88"/>
      <c r="C4" s="88"/>
      <c r="D4" s="88" t="s">
        <v>148</v>
      </c>
      <c r="E4" s="88" t="s">
        <v>149</v>
      </c>
      <c r="F4" s="88" t="s">
        <v>150</v>
      </c>
      <c r="G4" s="88" t="s">
        <v>151</v>
      </c>
      <c r="H4" s="88" t="s">
        <v>152</v>
      </c>
      <c r="I4" s="88" t="s">
        <v>153</v>
      </c>
      <c r="J4" s="88" t="s">
        <v>154</v>
      </c>
      <c r="K4" s="88" t="s">
        <v>155</v>
      </c>
      <c r="L4" s="88" t="s">
        <v>156</v>
      </c>
      <c r="M4" s="88" t="s">
        <v>157</v>
      </c>
      <c r="N4" s="88" t="s">
        <v>158</v>
      </c>
      <c r="O4" s="88" t="s">
        <v>159</v>
      </c>
      <c r="P4" s="88" t="s">
        <v>160</v>
      </c>
      <c r="Q4" s="88" t="s">
        <v>161</v>
      </c>
      <c r="R4" s="88" t="s">
        <v>162</v>
      </c>
      <c r="S4" s="88" t="s">
        <v>163</v>
      </c>
    </row>
    <row r="5" s="70" customFormat="1" ht="20.7" customHeight="1" spans="1:19">
      <c r="A5" s="88" t="s">
        <v>164</v>
      </c>
      <c r="B5" s="88" t="s">
        <v>165</v>
      </c>
      <c r="C5" s="88" t="s">
        <v>166</v>
      </c>
      <c r="D5" s="88"/>
      <c r="E5" s="88"/>
      <c r="F5" s="88"/>
      <c r="G5" s="88"/>
      <c r="H5" s="88"/>
      <c r="I5" s="88"/>
      <c r="J5" s="88"/>
      <c r="K5" s="88"/>
      <c r="L5" s="88"/>
      <c r="M5" s="88"/>
      <c r="N5" s="88"/>
      <c r="O5" s="88"/>
      <c r="P5" s="88"/>
      <c r="Q5" s="88"/>
      <c r="R5" s="88"/>
      <c r="S5" s="88"/>
    </row>
    <row r="6" ht="30" customHeight="1" spans="1:19">
      <c r="A6" s="83">
        <v>208</v>
      </c>
      <c r="B6" s="83" t="s">
        <v>167</v>
      </c>
      <c r="C6" s="83" t="s">
        <v>167</v>
      </c>
      <c r="D6" s="45" t="s">
        <v>168</v>
      </c>
      <c r="E6" s="155">
        <f>F6+G6+H6+I6+J6+K6+L6+M6+N6+O6+P6+Q6+R6+S6</f>
        <v>33.31</v>
      </c>
      <c r="F6" s="123">
        <v>33.31</v>
      </c>
      <c r="G6" s="124"/>
      <c r="H6" s="124"/>
      <c r="I6" s="58"/>
      <c r="J6" s="58"/>
      <c r="K6" s="58"/>
      <c r="L6" s="58"/>
      <c r="M6" s="58"/>
      <c r="N6" s="58"/>
      <c r="O6" s="58"/>
      <c r="P6" s="58"/>
      <c r="Q6" s="58"/>
      <c r="R6" s="58"/>
      <c r="S6" s="58"/>
    </row>
    <row r="7" ht="30" customHeight="1" spans="1:19">
      <c r="A7" s="83" t="s">
        <v>169</v>
      </c>
      <c r="B7" s="83" t="s">
        <v>167</v>
      </c>
      <c r="C7" s="83" t="s">
        <v>170</v>
      </c>
      <c r="D7" s="45" t="s">
        <v>171</v>
      </c>
      <c r="E7" s="155">
        <f>F7+G7+H7+I7+J7+K7+L7+M7+N7+O7+P7+Q7+R7+S7</f>
        <v>16.66</v>
      </c>
      <c r="F7" s="123">
        <v>16.66</v>
      </c>
      <c r="G7" s="125"/>
      <c r="H7" s="125"/>
      <c r="I7" s="58"/>
      <c r="J7" s="58"/>
      <c r="K7" s="58"/>
      <c r="L7" s="58"/>
      <c r="M7" s="58"/>
      <c r="N7" s="58"/>
      <c r="O7" s="58"/>
      <c r="P7" s="58"/>
      <c r="Q7" s="58"/>
      <c r="R7" s="58"/>
      <c r="S7" s="58"/>
    </row>
    <row r="8" ht="30" customHeight="1" spans="1:19">
      <c r="A8" s="83" t="s">
        <v>169</v>
      </c>
      <c r="B8" s="83" t="s">
        <v>172</v>
      </c>
      <c r="C8" s="83" t="s">
        <v>172</v>
      </c>
      <c r="D8" s="51" t="s">
        <v>173</v>
      </c>
      <c r="E8" s="155">
        <f>F8+G8+H8+I8+J8+K8+L8+M8+N8+O8+P8+Q8+R8+S8</f>
        <v>1.02</v>
      </c>
      <c r="F8" s="123">
        <v>1.02</v>
      </c>
      <c r="G8" s="125"/>
      <c r="H8" s="125"/>
      <c r="I8" s="58"/>
      <c r="J8" s="58"/>
      <c r="K8" s="58"/>
      <c r="L8" s="58"/>
      <c r="M8" s="58"/>
      <c r="N8" s="58"/>
      <c r="O8" s="58"/>
      <c r="P8" s="58"/>
      <c r="Q8" s="58"/>
      <c r="R8" s="58"/>
      <c r="S8" s="58"/>
    </row>
    <row r="9" ht="30" customHeight="1" spans="1:19">
      <c r="A9" s="96" t="s">
        <v>174</v>
      </c>
      <c r="B9" s="96" t="s">
        <v>175</v>
      </c>
      <c r="C9" s="96" t="s">
        <v>172</v>
      </c>
      <c r="D9" s="84" t="s">
        <v>176</v>
      </c>
      <c r="E9" s="155">
        <f t="shared" ref="E9:E14" si="0">F9+G9+H9+I9+J9+K9+L9+M9+N9+O9+P9+Q9+R9+S9</f>
        <v>32.97</v>
      </c>
      <c r="F9" s="123">
        <v>32.97</v>
      </c>
      <c r="G9" s="125"/>
      <c r="H9" s="125"/>
      <c r="I9" s="60"/>
      <c r="J9" s="60"/>
      <c r="K9" s="60"/>
      <c r="L9" s="60"/>
      <c r="M9" s="60"/>
      <c r="N9" s="60"/>
      <c r="O9" s="60"/>
      <c r="P9" s="60"/>
      <c r="Q9" s="60"/>
      <c r="R9" s="60"/>
      <c r="S9" s="60"/>
    </row>
    <row r="10" ht="30" customHeight="1" spans="1:19">
      <c r="A10" s="83" t="s">
        <v>177</v>
      </c>
      <c r="B10" s="83" t="s">
        <v>178</v>
      </c>
      <c r="C10" s="83" t="s">
        <v>178</v>
      </c>
      <c r="D10" s="51" t="s">
        <v>179</v>
      </c>
      <c r="E10" s="155">
        <f t="shared" si="0"/>
        <v>288.97</v>
      </c>
      <c r="F10" s="123">
        <v>288.97</v>
      </c>
      <c r="G10" s="125"/>
      <c r="H10" s="125"/>
      <c r="I10" s="60"/>
      <c r="J10" s="60"/>
      <c r="K10" s="60"/>
      <c r="L10" s="60"/>
      <c r="M10" s="60"/>
      <c r="N10" s="60"/>
      <c r="O10" s="60"/>
      <c r="P10" s="60"/>
      <c r="Q10" s="60"/>
      <c r="R10" s="60"/>
      <c r="S10" s="60"/>
    </row>
    <row r="11" ht="30" customHeight="1" spans="1:19">
      <c r="A11" s="83" t="s">
        <v>177</v>
      </c>
      <c r="B11" s="83" t="s">
        <v>178</v>
      </c>
      <c r="C11" s="83" t="s">
        <v>180</v>
      </c>
      <c r="D11" s="84" t="s">
        <v>181</v>
      </c>
      <c r="E11" s="155">
        <f t="shared" si="0"/>
        <v>33.83</v>
      </c>
      <c r="F11" s="123"/>
      <c r="G11" s="123">
        <v>33.83</v>
      </c>
      <c r="H11" s="125"/>
      <c r="I11" s="157"/>
      <c r="J11" s="157"/>
      <c r="K11" s="157"/>
      <c r="L11" s="157"/>
      <c r="M11" s="157"/>
      <c r="N11" s="157"/>
      <c r="O11" s="157"/>
      <c r="P11" s="157"/>
      <c r="Q11" s="157"/>
      <c r="R11" s="157"/>
      <c r="S11" s="157"/>
    </row>
    <row r="12" ht="30" customHeight="1" spans="1:19">
      <c r="A12" s="83" t="s">
        <v>177</v>
      </c>
      <c r="B12" s="83" t="s">
        <v>178</v>
      </c>
      <c r="C12" s="83" t="s">
        <v>172</v>
      </c>
      <c r="D12" s="84" t="s">
        <v>182</v>
      </c>
      <c r="E12" s="155">
        <f t="shared" si="0"/>
        <v>783.6</v>
      </c>
      <c r="F12" s="123"/>
      <c r="G12" s="126">
        <v>783.6</v>
      </c>
      <c r="H12" s="125"/>
      <c r="I12" s="69"/>
      <c r="J12" s="69"/>
      <c r="K12" s="69"/>
      <c r="L12" s="69"/>
      <c r="M12" s="69"/>
      <c r="N12" s="69"/>
      <c r="O12" s="69"/>
      <c r="P12" s="69"/>
      <c r="Q12" s="69"/>
      <c r="R12" s="69"/>
      <c r="S12" s="69"/>
    </row>
    <row r="13" ht="30" customHeight="1" spans="1:19">
      <c r="A13" s="83">
        <v>221</v>
      </c>
      <c r="B13" s="83" t="s">
        <v>180</v>
      </c>
      <c r="C13" s="83" t="s">
        <v>178</v>
      </c>
      <c r="D13" s="100" t="s">
        <v>183</v>
      </c>
      <c r="E13" s="155">
        <f t="shared" si="0"/>
        <v>24.99</v>
      </c>
      <c r="F13" s="123">
        <v>24.99</v>
      </c>
      <c r="G13" s="127"/>
      <c r="H13" s="127"/>
      <c r="I13" s="153"/>
      <c r="J13" s="153"/>
      <c r="K13" s="153"/>
      <c r="L13" s="153"/>
      <c r="M13" s="153"/>
      <c r="N13" s="153"/>
      <c r="O13" s="153"/>
      <c r="P13" s="153"/>
      <c r="Q13" s="153"/>
      <c r="R13" s="153"/>
      <c r="S13" s="153"/>
    </row>
    <row r="14" ht="30" customHeight="1" spans="1:19">
      <c r="A14" s="128" t="s">
        <v>128</v>
      </c>
      <c r="B14" s="129"/>
      <c r="C14" s="129"/>
      <c r="D14" s="130"/>
      <c r="E14" s="155">
        <f>SUM(E6:E13)</f>
        <v>1215.35</v>
      </c>
      <c r="F14" s="155">
        <f>SUM(F6:F13)</f>
        <v>397.92</v>
      </c>
      <c r="G14" s="155">
        <f>SUM(G6:G13)</f>
        <v>817.43</v>
      </c>
      <c r="H14" s="156"/>
      <c r="I14" s="154"/>
      <c r="J14" s="154"/>
      <c r="K14" s="154"/>
      <c r="L14" s="154"/>
      <c r="M14" s="154"/>
      <c r="N14" s="154"/>
      <c r="O14" s="154"/>
      <c r="P14" s="154"/>
      <c r="Q14" s="154"/>
      <c r="R14" s="154"/>
      <c r="S14" s="154"/>
    </row>
  </sheetData>
  <mergeCells count="21">
    <mergeCell ref="A2:S2"/>
    <mergeCell ref="A3:Q3"/>
    <mergeCell ref="R3:S3"/>
    <mergeCell ref="A4:C4"/>
    <mergeCell ref="A14:D1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zoomScale="115" zoomScaleNormal="115" workbookViewId="0">
      <selection activeCell="D8" sqref="D8"/>
    </sheetView>
  </sheetViews>
  <sheetFormatPr defaultColWidth="10" defaultRowHeight="13.5"/>
  <cols>
    <col min="1" max="1" width="4.61666666666667" customWidth="1"/>
    <col min="2" max="2" width="4.88333333333333" customWidth="1"/>
    <col min="3" max="3" width="5.01666666666667" customWidth="1"/>
    <col min="4" max="4" width="10.3166666666667" customWidth="1"/>
    <col min="5" max="5" width="15.65" customWidth="1"/>
    <col min="6" max="10" width="13.15" customWidth="1"/>
  </cols>
  <sheetData>
    <row r="1" ht="16.35" customHeight="1" spans="1:1">
      <c r="A1" s="23"/>
    </row>
    <row r="2" ht="31.9" customHeight="1" spans="1:10">
      <c r="A2" s="39" t="s">
        <v>8</v>
      </c>
      <c r="B2" s="39"/>
      <c r="C2" s="39"/>
      <c r="D2" s="39"/>
      <c r="E2" s="39"/>
      <c r="F2" s="39"/>
      <c r="G2" s="39"/>
      <c r="H2" s="39"/>
      <c r="I2" s="39"/>
      <c r="J2" s="39"/>
    </row>
    <row r="3" ht="25" customHeight="1" spans="1:10">
      <c r="A3" s="139" t="s">
        <v>28</v>
      </c>
      <c r="B3" s="139"/>
      <c r="C3" s="139"/>
      <c r="D3" s="139"/>
      <c r="E3" s="139"/>
      <c r="F3" s="139"/>
      <c r="G3" s="139"/>
      <c r="H3" s="139"/>
      <c r="I3" s="139"/>
      <c r="J3" s="36" t="s">
        <v>29</v>
      </c>
    </row>
    <row r="4" ht="27.6" customHeight="1" spans="1:10">
      <c r="A4" s="26" t="s">
        <v>147</v>
      </c>
      <c r="B4" s="26"/>
      <c r="C4" s="26"/>
      <c r="D4" s="26" t="s">
        <v>148</v>
      </c>
      <c r="E4" s="26" t="s">
        <v>128</v>
      </c>
      <c r="F4" s="26" t="s">
        <v>184</v>
      </c>
      <c r="G4" s="26" t="s">
        <v>185</v>
      </c>
      <c r="H4" s="26" t="s">
        <v>186</v>
      </c>
      <c r="I4" s="26" t="s">
        <v>187</v>
      </c>
      <c r="J4" s="26" t="s">
        <v>188</v>
      </c>
    </row>
    <row r="5" ht="25.85" customHeight="1" spans="1:10">
      <c r="A5" s="26" t="s">
        <v>164</v>
      </c>
      <c r="B5" s="26" t="s">
        <v>165</v>
      </c>
      <c r="C5" s="26" t="s">
        <v>166</v>
      </c>
      <c r="D5" s="26"/>
      <c r="E5" s="26"/>
      <c r="F5" s="26"/>
      <c r="G5" s="26"/>
      <c r="H5" s="26"/>
      <c r="I5" s="26"/>
      <c r="J5" s="26"/>
    </row>
    <row r="6" ht="22.8" customHeight="1" spans="1:10">
      <c r="A6" s="140">
        <v>208</v>
      </c>
      <c r="B6" s="140" t="s">
        <v>167</v>
      </c>
      <c r="C6" s="140" t="s">
        <v>167</v>
      </c>
      <c r="D6" s="141" t="s">
        <v>168</v>
      </c>
      <c r="E6" s="136">
        <f>F6+G6+H6+I6+J6</f>
        <v>33.31</v>
      </c>
      <c r="F6" s="123">
        <v>33.31</v>
      </c>
      <c r="G6" s="123"/>
      <c r="H6" s="123"/>
      <c r="I6" s="26"/>
      <c r="J6" s="26"/>
    </row>
    <row r="7" ht="25" customHeight="1" spans="1:10">
      <c r="A7" s="140" t="s">
        <v>169</v>
      </c>
      <c r="B7" s="140" t="s">
        <v>167</v>
      </c>
      <c r="C7" s="140" t="s">
        <v>170</v>
      </c>
      <c r="D7" s="141" t="s">
        <v>171</v>
      </c>
      <c r="E7" s="136">
        <f>F7+G7+H7+I7+J7</f>
        <v>16.66</v>
      </c>
      <c r="F7" s="123">
        <v>16.66</v>
      </c>
      <c r="G7" s="123"/>
      <c r="H7" s="123"/>
      <c r="I7" s="26"/>
      <c r="J7" s="26"/>
    </row>
    <row r="8" ht="25" customHeight="1" spans="1:10">
      <c r="A8" s="140" t="s">
        <v>169</v>
      </c>
      <c r="B8" s="140" t="s">
        <v>172</v>
      </c>
      <c r="C8" s="140" t="s">
        <v>172</v>
      </c>
      <c r="D8" s="142" t="s">
        <v>173</v>
      </c>
      <c r="E8" s="136">
        <f>F8+G8+H8+I8+J8</f>
        <v>1.02</v>
      </c>
      <c r="F8" s="123">
        <v>1.02</v>
      </c>
      <c r="G8" s="126"/>
      <c r="H8" s="126"/>
      <c r="I8" s="26"/>
      <c r="J8" s="26"/>
    </row>
    <row r="9" ht="25" customHeight="1" spans="1:10">
      <c r="A9" s="143" t="s">
        <v>174</v>
      </c>
      <c r="B9" s="143" t="s">
        <v>175</v>
      </c>
      <c r="C9" s="143" t="s">
        <v>172</v>
      </c>
      <c r="D9" s="144" t="s">
        <v>176</v>
      </c>
      <c r="E9" s="136">
        <f t="shared" ref="E9:E14" si="0">F9+G9+H9+I9+J9</f>
        <v>32.97</v>
      </c>
      <c r="F9" s="123">
        <v>32.97</v>
      </c>
      <c r="G9" s="126"/>
      <c r="H9" s="126"/>
      <c r="I9" s="55"/>
      <c r="J9" s="55"/>
    </row>
    <row r="10" ht="25" customHeight="1" spans="1:10">
      <c r="A10" s="140" t="s">
        <v>177</v>
      </c>
      <c r="B10" s="140" t="s">
        <v>178</v>
      </c>
      <c r="C10" s="140" t="s">
        <v>178</v>
      </c>
      <c r="D10" s="142" t="s">
        <v>179</v>
      </c>
      <c r="E10" s="136">
        <f t="shared" si="0"/>
        <v>288.97</v>
      </c>
      <c r="F10" s="123">
        <v>288.97</v>
      </c>
      <c r="G10" s="126"/>
      <c r="H10" s="126"/>
      <c r="I10" s="151"/>
      <c r="J10" s="151"/>
    </row>
    <row r="11" ht="25" customHeight="1" spans="1:10">
      <c r="A11" s="140" t="s">
        <v>177</v>
      </c>
      <c r="B11" s="140" t="s">
        <v>178</v>
      </c>
      <c r="C11" s="140" t="s">
        <v>180</v>
      </c>
      <c r="D11" s="144" t="s">
        <v>181</v>
      </c>
      <c r="E11" s="136">
        <f t="shared" si="0"/>
        <v>33.83</v>
      </c>
      <c r="F11" s="123">
        <v>33.83</v>
      </c>
      <c r="G11" s="126"/>
      <c r="H11" s="126"/>
      <c r="I11" s="151"/>
      <c r="J11" s="151"/>
    </row>
    <row r="12" ht="25" customHeight="1" spans="1:10">
      <c r="A12" s="140" t="s">
        <v>177</v>
      </c>
      <c r="B12" s="140" t="s">
        <v>178</v>
      </c>
      <c r="C12" s="140" t="s">
        <v>172</v>
      </c>
      <c r="D12" s="144" t="s">
        <v>182</v>
      </c>
      <c r="E12" s="136">
        <f t="shared" si="0"/>
        <v>783.6</v>
      </c>
      <c r="F12" s="123"/>
      <c r="G12" s="126">
        <v>783.6</v>
      </c>
      <c r="H12" s="126"/>
      <c r="I12" s="152"/>
      <c r="J12" s="152"/>
    </row>
    <row r="13" ht="25" customHeight="1" spans="1:10">
      <c r="A13" s="140">
        <v>221</v>
      </c>
      <c r="B13" s="140" t="s">
        <v>180</v>
      </c>
      <c r="C13" s="140" t="s">
        <v>178</v>
      </c>
      <c r="D13" s="145" t="s">
        <v>183</v>
      </c>
      <c r="E13" s="136">
        <f t="shared" si="0"/>
        <v>24.99</v>
      </c>
      <c r="F13" s="123">
        <v>24.99</v>
      </c>
      <c r="G13" s="126"/>
      <c r="H13" s="146"/>
      <c r="I13" s="153"/>
      <c r="J13" s="153"/>
    </row>
    <row r="14" ht="25" customHeight="1" spans="1:10">
      <c r="A14" s="147" t="s">
        <v>128</v>
      </c>
      <c r="B14" s="148"/>
      <c r="C14" s="148"/>
      <c r="D14" s="149"/>
      <c r="E14" s="136">
        <f>SUM(E6:E13)</f>
        <v>1215.35</v>
      </c>
      <c r="F14" s="136">
        <f>SUM(F6:F13)</f>
        <v>431.75</v>
      </c>
      <c r="G14" s="136">
        <f>SUM(G6:G13)</f>
        <v>783.6</v>
      </c>
      <c r="H14" s="150"/>
      <c r="I14" s="154"/>
      <c r="J14" s="154"/>
    </row>
  </sheetData>
  <mergeCells count="11">
    <mergeCell ref="A2:J2"/>
    <mergeCell ref="A3:I3"/>
    <mergeCell ref="A4:C4"/>
    <mergeCell ref="A14:D1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D8" sqref="D8"/>
    </sheetView>
  </sheetViews>
  <sheetFormatPr defaultColWidth="10" defaultRowHeight="13.5"/>
  <cols>
    <col min="1" max="2" width="4.06666666666667" customWidth="1"/>
    <col min="3" max="3" width="4.21666666666667" customWidth="1"/>
    <col min="4" max="4" width="15.8833333333333" customWidth="1"/>
    <col min="5" max="5" width="8.95" customWidth="1"/>
    <col min="6" max="6" width="7.18333333333333" customWidth="1"/>
    <col min="7" max="7" width="8.5" customWidth="1"/>
    <col min="8" max="15" width="7.18333333333333" customWidth="1"/>
    <col min="16" max="16" width="6.69166666666667" customWidth="1"/>
    <col min="17" max="20" width="7.18333333333333" customWidth="1"/>
    <col min="21" max="22" width="9.76666666666667" customWidth="1"/>
  </cols>
  <sheetData>
    <row r="1" ht="16.35" customHeight="1" spans="1:1">
      <c r="A1" s="23"/>
    </row>
    <row r="2" ht="37.05" customHeight="1" spans="1:20">
      <c r="A2" s="39" t="s">
        <v>10</v>
      </c>
      <c r="B2" s="39"/>
      <c r="C2" s="39"/>
      <c r="D2" s="39"/>
      <c r="E2" s="39"/>
      <c r="F2" s="39"/>
      <c r="G2" s="39"/>
      <c r="H2" s="39"/>
      <c r="I2" s="39"/>
      <c r="J2" s="39"/>
      <c r="K2" s="39"/>
      <c r="L2" s="39"/>
      <c r="M2" s="39"/>
      <c r="N2" s="39"/>
      <c r="O2" s="39"/>
      <c r="P2" s="39"/>
      <c r="Q2" s="39"/>
      <c r="R2" s="39"/>
      <c r="S2" s="39"/>
      <c r="T2" s="39"/>
    </row>
    <row r="3" ht="24.15" customHeight="1" spans="1:20">
      <c r="A3" s="25" t="s">
        <v>28</v>
      </c>
      <c r="B3" s="25"/>
      <c r="C3" s="25"/>
      <c r="D3" s="25"/>
      <c r="E3" s="25"/>
      <c r="F3" s="25"/>
      <c r="G3" s="25"/>
      <c r="H3" s="25"/>
      <c r="I3" s="25"/>
      <c r="J3" s="25"/>
      <c r="K3" s="25"/>
      <c r="L3" s="25"/>
      <c r="M3" s="25"/>
      <c r="N3" s="25"/>
      <c r="O3" s="25"/>
      <c r="P3" s="25"/>
      <c r="Q3" s="25"/>
      <c r="R3" s="25"/>
      <c r="S3" s="36" t="s">
        <v>29</v>
      </c>
      <c r="T3" s="36"/>
    </row>
    <row r="4" s="70" customFormat="1" ht="22.4" customHeight="1" spans="1:20">
      <c r="A4" s="88" t="s">
        <v>147</v>
      </c>
      <c r="B4" s="88"/>
      <c r="C4" s="88"/>
      <c r="D4" s="88" t="s">
        <v>148</v>
      </c>
      <c r="E4" s="88" t="s">
        <v>189</v>
      </c>
      <c r="F4" s="88" t="s">
        <v>184</v>
      </c>
      <c r="G4" s="88"/>
      <c r="H4" s="88"/>
      <c r="I4" s="88"/>
      <c r="J4" s="88" t="s">
        <v>185</v>
      </c>
      <c r="K4" s="88"/>
      <c r="L4" s="88"/>
      <c r="M4" s="88"/>
      <c r="N4" s="88"/>
      <c r="O4" s="88"/>
      <c r="P4" s="88"/>
      <c r="Q4" s="88"/>
      <c r="R4" s="88"/>
      <c r="S4" s="88"/>
      <c r="T4" s="88"/>
    </row>
    <row r="5" s="70" customFormat="1" ht="51" customHeight="1" spans="1:20">
      <c r="A5" s="88" t="s">
        <v>164</v>
      </c>
      <c r="B5" s="88" t="s">
        <v>165</v>
      </c>
      <c r="C5" s="88" t="s">
        <v>166</v>
      </c>
      <c r="D5" s="88"/>
      <c r="E5" s="88"/>
      <c r="F5" s="88" t="s">
        <v>128</v>
      </c>
      <c r="G5" s="88" t="s">
        <v>190</v>
      </c>
      <c r="H5" s="88" t="s">
        <v>191</v>
      </c>
      <c r="I5" s="88" t="s">
        <v>158</v>
      </c>
      <c r="J5" s="88" t="s">
        <v>128</v>
      </c>
      <c r="K5" s="88" t="s">
        <v>192</v>
      </c>
      <c r="L5" s="88" t="s">
        <v>193</v>
      </c>
      <c r="M5" s="88" t="s">
        <v>194</v>
      </c>
      <c r="N5" s="88" t="s">
        <v>160</v>
      </c>
      <c r="O5" s="88" t="s">
        <v>195</v>
      </c>
      <c r="P5" s="88" t="s">
        <v>196</v>
      </c>
      <c r="Q5" s="88" t="s">
        <v>197</v>
      </c>
      <c r="R5" s="88" t="s">
        <v>156</v>
      </c>
      <c r="S5" s="88" t="s">
        <v>159</v>
      </c>
      <c r="T5" s="88" t="s">
        <v>163</v>
      </c>
    </row>
    <row r="6" s="135" customFormat="1" ht="30" customHeight="1" spans="1:20">
      <c r="A6" s="83">
        <v>208</v>
      </c>
      <c r="B6" s="83" t="s">
        <v>167</v>
      </c>
      <c r="C6" s="83" t="s">
        <v>167</v>
      </c>
      <c r="D6" s="45" t="s">
        <v>168</v>
      </c>
      <c r="E6" s="136">
        <f>F6+J6</f>
        <v>33.31</v>
      </c>
      <c r="F6" s="136">
        <f>G6+H6+I6</f>
        <v>33.31</v>
      </c>
      <c r="G6" s="136">
        <v>33.31</v>
      </c>
      <c r="H6" s="136"/>
      <c r="I6" s="136"/>
      <c r="J6" s="136">
        <f>K6+L6+M6+N6+O6+P6+Q6+R6+S6+T6</f>
        <v>0</v>
      </c>
      <c r="K6" s="136"/>
      <c r="L6" s="136"/>
      <c r="M6" s="136"/>
      <c r="N6" s="58"/>
      <c r="O6" s="58"/>
      <c r="P6" s="58"/>
      <c r="Q6" s="58"/>
      <c r="R6" s="58"/>
      <c r="S6" s="58"/>
      <c r="T6" s="58"/>
    </row>
    <row r="7" s="135" customFormat="1" ht="30" customHeight="1" spans="1:20">
      <c r="A7" s="83" t="s">
        <v>169</v>
      </c>
      <c r="B7" s="83" t="s">
        <v>167</v>
      </c>
      <c r="C7" s="83" t="s">
        <v>170</v>
      </c>
      <c r="D7" s="45" t="s">
        <v>171</v>
      </c>
      <c r="E7" s="136">
        <f t="shared" ref="E7:E14" si="0">F7+J7</f>
        <v>16.66</v>
      </c>
      <c r="F7" s="136">
        <f t="shared" ref="F7:F14" si="1">G7+H7+I7</f>
        <v>16.66</v>
      </c>
      <c r="G7" s="136">
        <v>16.66</v>
      </c>
      <c r="H7" s="136"/>
      <c r="I7" s="136"/>
      <c r="J7" s="136">
        <f t="shared" ref="J7:J14" si="2">K7+L7+M7+N7+O7+P7+Q7+R7+S7+T7</f>
        <v>0</v>
      </c>
      <c r="K7" s="136"/>
      <c r="L7" s="136"/>
      <c r="M7" s="136"/>
      <c r="N7" s="58"/>
      <c r="O7" s="58"/>
      <c r="P7" s="58"/>
      <c r="Q7" s="58"/>
      <c r="R7" s="58"/>
      <c r="S7" s="58"/>
      <c r="T7" s="58"/>
    </row>
    <row r="8" s="135" customFormat="1" ht="30" customHeight="1" spans="1:20">
      <c r="A8" s="83" t="s">
        <v>169</v>
      </c>
      <c r="B8" s="83" t="s">
        <v>172</v>
      </c>
      <c r="C8" s="83" t="s">
        <v>172</v>
      </c>
      <c r="D8" s="51" t="s">
        <v>173</v>
      </c>
      <c r="E8" s="136">
        <f t="shared" si="0"/>
        <v>1.02</v>
      </c>
      <c r="F8" s="136">
        <f t="shared" si="1"/>
        <v>1.02</v>
      </c>
      <c r="G8" s="136">
        <v>1.02</v>
      </c>
      <c r="H8" s="136"/>
      <c r="I8" s="136"/>
      <c r="J8" s="136">
        <f t="shared" si="2"/>
        <v>0</v>
      </c>
      <c r="K8" s="136"/>
      <c r="L8" s="136"/>
      <c r="M8" s="136"/>
      <c r="N8" s="58"/>
      <c r="O8" s="58"/>
      <c r="P8" s="58"/>
      <c r="Q8" s="58"/>
      <c r="R8" s="58"/>
      <c r="S8" s="58"/>
      <c r="T8" s="58"/>
    </row>
    <row r="9" s="135" customFormat="1" ht="30" customHeight="1" spans="1:20">
      <c r="A9" s="96" t="s">
        <v>174</v>
      </c>
      <c r="B9" s="96" t="s">
        <v>175</v>
      </c>
      <c r="C9" s="96" t="s">
        <v>172</v>
      </c>
      <c r="D9" s="97" t="s">
        <v>176</v>
      </c>
      <c r="E9" s="136">
        <f t="shared" si="0"/>
        <v>32.97</v>
      </c>
      <c r="F9" s="136">
        <f t="shared" si="1"/>
        <v>32.97</v>
      </c>
      <c r="G9" s="136">
        <v>32.97</v>
      </c>
      <c r="H9" s="136"/>
      <c r="I9" s="136"/>
      <c r="J9" s="136">
        <f t="shared" si="2"/>
        <v>0</v>
      </c>
      <c r="K9" s="136"/>
      <c r="L9" s="136"/>
      <c r="M9" s="136"/>
      <c r="N9" s="58"/>
      <c r="O9" s="58"/>
      <c r="P9" s="58"/>
      <c r="Q9" s="58"/>
      <c r="R9" s="58"/>
      <c r="S9" s="58"/>
      <c r="T9" s="58"/>
    </row>
    <row r="10" s="135" customFormat="1" ht="30" customHeight="1" spans="1:20">
      <c r="A10" s="83" t="s">
        <v>177</v>
      </c>
      <c r="B10" s="83" t="s">
        <v>178</v>
      </c>
      <c r="C10" s="83" t="s">
        <v>178</v>
      </c>
      <c r="D10" s="51" t="s">
        <v>179</v>
      </c>
      <c r="E10" s="136">
        <f t="shared" si="0"/>
        <v>288.97</v>
      </c>
      <c r="F10" s="136">
        <f t="shared" si="1"/>
        <v>288.97</v>
      </c>
      <c r="G10" s="136">
        <v>288.97</v>
      </c>
      <c r="H10" s="136"/>
      <c r="I10" s="136"/>
      <c r="J10" s="136">
        <f t="shared" si="2"/>
        <v>0</v>
      </c>
      <c r="K10" s="136"/>
      <c r="L10" s="136"/>
      <c r="M10" s="136"/>
      <c r="N10" s="58"/>
      <c r="O10" s="58"/>
      <c r="P10" s="58"/>
      <c r="Q10" s="58"/>
      <c r="R10" s="58"/>
      <c r="S10" s="58"/>
      <c r="T10" s="58"/>
    </row>
    <row r="11" s="135" customFormat="1" ht="30" customHeight="1" spans="1:20">
      <c r="A11" s="83" t="s">
        <v>177</v>
      </c>
      <c r="B11" s="83" t="s">
        <v>178</v>
      </c>
      <c r="C11" s="83" t="s">
        <v>180</v>
      </c>
      <c r="D11" s="97" t="s">
        <v>181</v>
      </c>
      <c r="E11" s="136">
        <f t="shared" si="0"/>
        <v>33.83</v>
      </c>
      <c r="F11" s="136">
        <f t="shared" si="1"/>
        <v>33.83</v>
      </c>
      <c r="G11" s="136"/>
      <c r="H11" s="136">
        <v>33.83</v>
      </c>
      <c r="I11" s="136"/>
      <c r="J11" s="136">
        <f t="shared" si="2"/>
        <v>0</v>
      </c>
      <c r="K11" s="136"/>
      <c r="L11" s="136"/>
      <c r="M11" s="136"/>
      <c r="N11" s="58"/>
      <c r="O11" s="58"/>
      <c r="P11" s="58"/>
      <c r="Q11" s="58"/>
      <c r="R11" s="58"/>
      <c r="S11" s="58"/>
      <c r="T11" s="58"/>
    </row>
    <row r="12" s="135" customFormat="1" ht="30" customHeight="1" spans="1:20">
      <c r="A12" s="83" t="s">
        <v>177</v>
      </c>
      <c r="B12" s="83" t="s">
        <v>178</v>
      </c>
      <c r="C12" s="83" t="s">
        <v>172</v>
      </c>
      <c r="D12" s="97" t="s">
        <v>182</v>
      </c>
      <c r="E12" s="136">
        <f t="shared" si="0"/>
        <v>783.6</v>
      </c>
      <c r="F12" s="136">
        <f t="shared" si="1"/>
        <v>0</v>
      </c>
      <c r="G12" s="136"/>
      <c r="H12" s="136"/>
      <c r="I12" s="136"/>
      <c r="J12" s="136">
        <f t="shared" si="2"/>
        <v>783.6</v>
      </c>
      <c r="K12" s="136"/>
      <c r="L12" s="136">
        <v>783.6</v>
      </c>
      <c r="M12" s="136"/>
      <c r="N12" s="58"/>
      <c r="O12" s="58"/>
      <c r="P12" s="58"/>
      <c r="Q12" s="58"/>
      <c r="R12" s="58"/>
      <c r="S12" s="58"/>
      <c r="T12" s="58"/>
    </row>
    <row r="13" s="135" customFormat="1" ht="30" customHeight="1" spans="1:20">
      <c r="A13" s="83">
        <v>221</v>
      </c>
      <c r="B13" s="83" t="s">
        <v>180</v>
      </c>
      <c r="C13" s="83" t="s">
        <v>178</v>
      </c>
      <c r="D13" s="137" t="s">
        <v>183</v>
      </c>
      <c r="E13" s="136">
        <f t="shared" si="0"/>
        <v>24.99</v>
      </c>
      <c r="F13" s="136">
        <f t="shared" si="1"/>
        <v>24.99</v>
      </c>
      <c r="G13" s="136">
        <v>24.99</v>
      </c>
      <c r="H13" s="136"/>
      <c r="I13" s="136"/>
      <c r="J13" s="136">
        <f t="shared" si="2"/>
        <v>0</v>
      </c>
      <c r="K13" s="136"/>
      <c r="L13" s="136"/>
      <c r="M13" s="136"/>
      <c r="N13" s="58"/>
      <c r="O13" s="58"/>
      <c r="P13" s="58"/>
      <c r="Q13" s="58"/>
      <c r="R13" s="58"/>
      <c r="S13" s="58"/>
      <c r="T13" s="58"/>
    </row>
    <row r="14" s="135" customFormat="1" ht="30" customHeight="1" spans="1:20">
      <c r="A14" s="125"/>
      <c r="B14" s="125"/>
      <c r="C14" s="125"/>
      <c r="D14" s="138"/>
      <c r="E14" s="136">
        <f t="shared" si="0"/>
        <v>1215.35</v>
      </c>
      <c r="F14" s="136">
        <f t="shared" si="1"/>
        <v>431.75</v>
      </c>
      <c r="G14" s="136">
        <f>SUM(G6:G13)</f>
        <v>397.92</v>
      </c>
      <c r="H14" s="136">
        <f>SUM(H6:H13)</f>
        <v>33.83</v>
      </c>
      <c r="I14" s="136"/>
      <c r="J14" s="136">
        <f t="shared" si="2"/>
        <v>783.6</v>
      </c>
      <c r="K14" s="136"/>
      <c r="L14" s="136">
        <f>SUM(L6:L13)</f>
        <v>783.6</v>
      </c>
      <c r="M14" s="136"/>
      <c r="N14" s="60"/>
      <c r="O14" s="60"/>
      <c r="P14" s="60"/>
      <c r="Q14" s="60"/>
      <c r="R14" s="60"/>
      <c r="S14" s="60"/>
      <c r="T14" s="60"/>
    </row>
  </sheetData>
  <mergeCells count="8">
    <mergeCell ref="A2:T2"/>
    <mergeCell ref="A3:R3"/>
    <mergeCell ref="S3:T3"/>
    <mergeCell ref="A4:C4"/>
    <mergeCell ref="F4:I4"/>
    <mergeCell ref="J4:T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opLeftCell="B1" workbookViewId="0">
      <selection activeCell="D9" sqref="D9"/>
    </sheetView>
  </sheetViews>
  <sheetFormatPr defaultColWidth="10" defaultRowHeight="13.5"/>
  <cols>
    <col min="1" max="2" width="4.88333333333333" customWidth="1"/>
    <col min="3" max="3" width="5.96666666666667" customWidth="1"/>
    <col min="4" max="5" width="16.4166666666667" customWidth="1"/>
    <col min="6" max="6" width="11.5333333333333" customWidth="1"/>
    <col min="7" max="7" width="12.4833333333333" customWidth="1"/>
    <col min="8" max="8" width="10.8583333333333" customWidth="1"/>
    <col min="9" max="9" width="14.6583333333333" customWidth="1"/>
    <col min="10" max="10" width="11.4" customWidth="1"/>
    <col min="11" max="11" width="19" customWidth="1"/>
    <col min="12" max="12" width="9.76666666666667" customWidth="1"/>
  </cols>
  <sheetData>
    <row r="1" ht="16.35" customHeight="1" spans="1:1">
      <c r="A1" s="23"/>
    </row>
    <row r="2" ht="43.1" customHeight="1" spans="1:11">
      <c r="A2" s="39" t="s">
        <v>12</v>
      </c>
      <c r="B2" s="39"/>
      <c r="C2" s="39"/>
      <c r="D2" s="39"/>
      <c r="E2" s="39"/>
      <c r="F2" s="39"/>
      <c r="G2" s="39"/>
      <c r="H2" s="39"/>
      <c r="I2" s="39"/>
      <c r="J2" s="39"/>
      <c r="K2" s="39"/>
    </row>
    <row r="3" ht="24.15" customHeight="1" spans="1:11">
      <c r="A3" s="25" t="s">
        <v>28</v>
      </c>
      <c r="B3" s="25"/>
      <c r="C3" s="25"/>
      <c r="D3" s="25"/>
      <c r="E3" s="25"/>
      <c r="F3" s="25"/>
      <c r="G3" s="25"/>
      <c r="H3" s="25"/>
      <c r="I3" s="25"/>
      <c r="J3" s="36" t="s">
        <v>29</v>
      </c>
      <c r="K3" s="36"/>
    </row>
    <row r="4" s="70" customFormat="1" ht="25" customHeight="1" spans="1:11">
      <c r="A4" s="88" t="s">
        <v>147</v>
      </c>
      <c r="B4" s="88"/>
      <c r="C4" s="88"/>
      <c r="D4" s="88" t="s">
        <v>148</v>
      </c>
      <c r="E4" s="88" t="s">
        <v>128</v>
      </c>
      <c r="F4" s="88" t="s">
        <v>184</v>
      </c>
      <c r="G4" s="88"/>
      <c r="H4" s="88"/>
      <c r="I4" s="88"/>
      <c r="J4" s="88"/>
      <c r="K4" s="88" t="s">
        <v>185</v>
      </c>
    </row>
    <row r="5" s="70" customFormat="1" ht="20.7" customHeight="1" spans="1:11">
      <c r="A5" s="88"/>
      <c r="B5" s="88"/>
      <c r="C5" s="88"/>
      <c r="D5" s="88"/>
      <c r="E5" s="88"/>
      <c r="F5" s="88" t="s">
        <v>131</v>
      </c>
      <c r="G5" s="88" t="s">
        <v>198</v>
      </c>
      <c r="H5" s="88"/>
      <c r="I5" s="88"/>
      <c r="J5" s="88" t="s">
        <v>199</v>
      </c>
      <c r="K5" s="88"/>
    </row>
    <row r="6" s="70" customFormat="1" ht="28.45" customHeight="1" spans="1:11">
      <c r="A6" s="88" t="s">
        <v>164</v>
      </c>
      <c r="B6" s="88" t="s">
        <v>165</v>
      </c>
      <c r="C6" s="88" t="s">
        <v>166</v>
      </c>
      <c r="D6" s="88"/>
      <c r="E6" s="88"/>
      <c r="F6" s="88"/>
      <c r="G6" s="88" t="s">
        <v>190</v>
      </c>
      <c r="H6" s="88" t="s">
        <v>200</v>
      </c>
      <c r="I6" s="88" t="s">
        <v>158</v>
      </c>
      <c r="J6" s="88"/>
      <c r="K6" s="88"/>
    </row>
    <row r="7" s="70" customFormat="1" ht="28" customHeight="1" spans="1:12">
      <c r="A7" s="83">
        <v>208</v>
      </c>
      <c r="B7" s="83" t="s">
        <v>167</v>
      </c>
      <c r="C7" s="83" t="s">
        <v>167</v>
      </c>
      <c r="D7" s="45" t="s">
        <v>168</v>
      </c>
      <c r="E7" s="122">
        <f>F7+K7</f>
        <v>33.31</v>
      </c>
      <c r="F7" s="122">
        <f>G7+H7+I7+J7</f>
        <v>33.31</v>
      </c>
      <c r="G7" s="123">
        <v>33.31</v>
      </c>
      <c r="H7" s="124"/>
      <c r="I7" s="131"/>
      <c r="J7" s="131"/>
      <c r="K7" s="132"/>
      <c r="L7" s="133"/>
    </row>
    <row r="8" s="70" customFormat="1" ht="28" customHeight="1" spans="1:12">
      <c r="A8" s="83" t="s">
        <v>169</v>
      </c>
      <c r="B8" s="83" t="s">
        <v>167</v>
      </c>
      <c r="C8" s="83" t="s">
        <v>170</v>
      </c>
      <c r="D8" s="45" t="s">
        <v>171</v>
      </c>
      <c r="E8" s="122">
        <f>F8+K8</f>
        <v>16.66</v>
      </c>
      <c r="F8" s="122">
        <f>G8+H8+I8+J8</f>
        <v>16.66</v>
      </c>
      <c r="G8" s="123">
        <v>16.66</v>
      </c>
      <c r="H8" s="125"/>
      <c r="I8" s="131"/>
      <c r="J8" s="131"/>
      <c r="K8" s="134"/>
      <c r="L8" s="133"/>
    </row>
    <row r="9" s="70" customFormat="1" ht="28" customHeight="1" spans="1:12">
      <c r="A9" s="83" t="s">
        <v>169</v>
      </c>
      <c r="B9" s="83" t="s">
        <v>172</v>
      </c>
      <c r="C9" s="83" t="s">
        <v>172</v>
      </c>
      <c r="D9" s="51" t="s">
        <v>173</v>
      </c>
      <c r="E9" s="122">
        <f>F9+K9</f>
        <v>1.02</v>
      </c>
      <c r="F9" s="122">
        <f>G9+H9+I9+J9</f>
        <v>1.02</v>
      </c>
      <c r="G9" s="123">
        <v>1.02</v>
      </c>
      <c r="H9" s="125"/>
      <c r="I9" s="131"/>
      <c r="J9" s="131"/>
      <c r="K9" s="134"/>
      <c r="L9" s="133"/>
    </row>
    <row r="10" s="70" customFormat="1" ht="28" customHeight="1" spans="1:12">
      <c r="A10" s="96" t="s">
        <v>174</v>
      </c>
      <c r="B10" s="96" t="s">
        <v>175</v>
      </c>
      <c r="C10" s="96" t="s">
        <v>172</v>
      </c>
      <c r="D10" s="84" t="s">
        <v>176</v>
      </c>
      <c r="E10" s="122">
        <f t="shared" ref="E10:E17" si="0">F10+K10</f>
        <v>32.97</v>
      </c>
      <c r="F10" s="122">
        <f t="shared" ref="F10:F17" si="1">G10+H10+I10+J10</f>
        <v>32.97</v>
      </c>
      <c r="G10" s="123">
        <v>32.97</v>
      </c>
      <c r="H10" s="125"/>
      <c r="I10" s="131"/>
      <c r="J10" s="131"/>
      <c r="K10" s="134"/>
      <c r="L10" s="133"/>
    </row>
    <row r="11" s="70" customFormat="1" ht="28" customHeight="1" spans="1:12">
      <c r="A11" s="83" t="s">
        <v>177</v>
      </c>
      <c r="B11" s="83" t="s">
        <v>178</v>
      </c>
      <c r="C11" s="83" t="s">
        <v>178</v>
      </c>
      <c r="D11" s="51" t="s">
        <v>179</v>
      </c>
      <c r="E11" s="122">
        <f t="shared" si="0"/>
        <v>288.97</v>
      </c>
      <c r="F11" s="122">
        <f t="shared" si="1"/>
        <v>288.97</v>
      </c>
      <c r="G11" s="123">
        <v>288.97</v>
      </c>
      <c r="H11" s="125"/>
      <c r="I11" s="131"/>
      <c r="J11" s="131"/>
      <c r="K11" s="134"/>
      <c r="L11" s="133"/>
    </row>
    <row r="12" s="70" customFormat="1" ht="28" customHeight="1" spans="1:12">
      <c r="A12" s="83" t="s">
        <v>177</v>
      </c>
      <c r="B12" s="83" t="s">
        <v>178</v>
      </c>
      <c r="C12" s="83" t="s">
        <v>180</v>
      </c>
      <c r="D12" s="84" t="s">
        <v>181</v>
      </c>
      <c r="E12" s="122">
        <f t="shared" si="0"/>
        <v>33.83</v>
      </c>
      <c r="F12" s="122">
        <f t="shared" si="1"/>
        <v>33.83</v>
      </c>
      <c r="G12" s="123"/>
      <c r="H12" s="123">
        <v>33.83</v>
      </c>
      <c r="I12" s="131"/>
      <c r="J12" s="131"/>
      <c r="K12" s="134"/>
      <c r="L12" s="133"/>
    </row>
    <row r="13" s="70" customFormat="1" ht="28" customHeight="1" spans="1:12">
      <c r="A13" s="83" t="s">
        <v>177</v>
      </c>
      <c r="B13" s="83" t="s">
        <v>178</v>
      </c>
      <c r="C13" s="83" t="s">
        <v>172</v>
      </c>
      <c r="D13" s="84" t="s">
        <v>182</v>
      </c>
      <c r="E13" s="122">
        <f t="shared" si="0"/>
        <v>783.6</v>
      </c>
      <c r="F13" s="122">
        <f t="shared" si="1"/>
        <v>783.6</v>
      </c>
      <c r="G13" s="123"/>
      <c r="H13" s="126">
        <v>783.6</v>
      </c>
      <c r="I13" s="131"/>
      <c r="J13" s="131"/>
      <c r="K13" s="134"/>
      <c r="L13" s="133"/>
    </row>
    <row r="14" s="70" customFormat="1" ht="28" customHeight="1" spans="1:12">
      <c r="A14" s="83">
        <v>221</v>
      </c>
      <c r="B14" s="83" t="s">
        <v>180</v>
      </c>
      <c r="C14" s="83" t="s">
        <v>178</v>
      </c>
      <c r="D14" s="100" t="s">
        <v>183</v>
      </c>
      <c r="E14" s="122">
        <f t="shared" si="0"/>
        <v>24.99</v>
      </c>
      <c r="F14" s="122">
        <f t="shared" si="1"/>
        <v>24.99</v>
      </c>
      <c r="G14" s="123">
        <v>24.99</v>
      </c>
      <c r="H14" s="127"/>
      <c r="I14" s="131"/>
      <c r="J14" s="131"/>
      <c r="K14" s="134"/>
      <c r="L14" s="133"/>
    </row>
    <row r="15" s="70" customFormat="1" ht="28" customHeight="1" spans="1:12">
      <c r="A15" s="128" t="s">
        <v>128</v>
      </c>
      <c r="B15" s="129"/>
      <c r="C15" s="129"/>
      <c r="D15" s="130"/>
      <c r="E15" s="122">
        <f t="shared" si="0"/>
        <v>1215.35</v>
      </c>
      <c r="F15" s="122">
        <f t="shared" si="1"/>
        <v>1215.35</v>
      </c>
      <c r="G15" s="122">
        <f>SUM(G7:G14)</f>
        <v>397.92</v>
      </c>
      <c r="H15" s="122">
        <f>SUM(H7:H14)</f>
        <v>817.43</v>
      </c>
      <c r="I15" s="131"/>
      <c r="J15" s="131"/>
      <c r="K15" s="134"/>
      <c r="L15" s="133"/>
    </row>
  </sheetData>
  <mergeCells count="12">
    <mergeCell ref="A2:K2"/>
    <mergeCell ref="A3:I3"/>
    <mergeCell ref="J3:K3"/>
    <mergeCell ref="F4:J4"/>
    <mergeCell ref="G5:I5"/>
    <mergeCell ref="A15:D15"/>
    <mergeCell ref="D4:D6"/>
    <mergeCell ref="E4:E6"/>
    <mergeCell ref="F5:F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3" sqref="A3:C3"/>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23"/>
    </row>
    <row r="2" ht="31.9" customHeight="1" spans="1:4">
      <c r="A2" s="39" t="s">
        <v>11</v>
      </c>
      <c r="B2" s="39"/>
      <c r="C2" s="39"/>
      <c r="D2" s="39"/>
    </row>
    <row r="3" ht="18.95" customHeight="1" spans="1:5">
      <c r="A3" s="25" t="s">
        <v>28</v>
      </c>
      <c r="B3" s="25"/>
      <c r="C3" s="25"/>
      <c r="D3" s="36" t="s">
        <v>29</v>
      </c>
      <c r="E3" s="23"/>
    </row>
    <row r="4" s="70" customFormat="1" ht="20.2" customHeight="1" spans="1:5">
      <c r="A4" s="88" t="s">
        <v>30</v>
      </c>
      <c r="B4" s="88"/>
      <c r="C4" s="88" t="s">
        <v>31</v>
      </c>
      <c r="D4" s="88"/>
      <c r="E4" s="23"/>
    </row>
    <row r="5" s="70" customFormat="1" ht="20.2" customHeight="1" spans="1:5">
      <c r="A5" s="88" t="s">
        <v>32</v>
      </c>
      <c r="B5" s="88" t="s">
        <v>33</v>
      </c>
      <c r="C5" s="88" t="s">
        <v>32</v>
      </c>
      <c r="D5" s="88" t="s">
        <v>33</v>
      </c>
      <c r="E5" s="23"/>
    </row>
    <row r="6" s="70" customFormat="1" ht="20.2" customHeight="1" spans="1:5">
      <c r="A6" s="29" t="s">
        <v>201</v>
      </c>
      <c r="B6" s="93">
        <f>B7+B10+B11+B12</f>
        <v>1215.35</v>
      </c>
      <c r="C6" s="29" t="s">
        <v>202</v>
      </c>
      <c r="D6" s="85">
        <f>D7+D8+D9+D10+D11+D12+D13+D14+D15+D16+D17+D18+D19+D20+D21+D22+D23+D24+D26+D25+D27+D28+D29+D30+D31+D32+D33+D34+D35+D36</f>
        <v>1215.35</v>
      </c>
      <c r="E6" s="23"/>
    </row>
    <row r="7" s="70" customFormat="1" ht="20.2" customHeight="1" spans="1:5">
      <c r="A7" s="27" t="s">
        <v>203</v>
      </c>
      <c r="B7" s="28">
        <v>1215.35</v>
      </c>
      <c r="C7" s="27" t="s">
        <v>38</v>
      </c>
      <c r="D7" s="81"/>
      <c r="E7" s="23"/>
    </row>
    <row r="8" s="70" customFormat="1" ht="20.2" customHeight="1" spans="1:5">
      <c r="A8" s="121" t="s">
        <v>204</v>
      </c>
      <c r="B8" s="28"/>
      <c r="C8" s="27" t="s">
        <v>42</v>
      </c>
      <c r="D8" s="81"/>
      <c r="E8" s="23"/>
    </row>
    <row r="9" s="70" customFormat="1" ht="31.05" customHeight="1" spans="1:5">
      <c r="A9" s="121" t="s">
        <v>205</v>
      </c>
      <c r="B9" s="28"/>
      <c r="C9" s="27" t="s">
        <v>46</v>
      </c>
      <c r="D9" s="81"/>
      <c r="E9" s="23"/>
    </row>
    <row r="10" s="70" customFormat="1" ht="20.2" customHeight="1" spans="1:5">
      <c r="A10" s="27" t="s">
        <v>206</v>
      </c>
      <c r="B10" s="28"/>
      <c r="C10" s="27" t="s">
        <v>50</v>
      </c>
      <c r="D10" s="81"/>
      <c r="E10" s="23"/>
    </row>
    <row r="11" s="70" customFormat="1" ht="20.2" customHeight="1" spans="1:5">
      <c r="A11" s="27" t="s">
        <v>207</v>
      </c>
      <c r="B11" s="28"/>
      <c r="C11" s="27" t="s">
        <v>54</v>
      </c>
      <c r="D11" s="81"/>
      <c r="E11" s="23"/>
    </row>
    <row r="12" s="70" customFormat="1" ht="20.2" customHeight="1" spans="1:5">
      <c r="A12" s="27" t="s">
        <v>208</v>
      </c>
      <c r="B12" s="28"/>
      <c r="C12" s="27" t="s">
        <v>58</v>
      </c>
      <c r="D12" s="81"/>
      <c r="E12" s="23"/>
    </row>
    <row r="13" s="70" customFormat="1" ht="20.2" customHeight="1" spans="1:5">
      <c r="A13" s="29" t="s">
        <v>209</v>
      </c>
      <c r="B13" s="93">
        <f>B14+B15+B16+B17</f>
        <v>0</v>
      </c>
      <c r="C13" s="27" t="s">
        <v>62</v>
      </c>
      <c r="D13" s="81"/>
      <c r="E13" s="23"/>
    </row>
    <row r="14" s="70" customFormat="1" ht="20.2" customHeight="1" spans="1:5">
      <c r="A14" s="27" t="s">
        <v>203</v>
      </c>
      <c r="B14" s="28"/>
      <c r="C14" s="27" t="s">
        <v>66</v>
      </c>
      <c r="D14" s="81">
        <v>50.99</v>
      </c>
      <c r="E14" s="23"/>
    </row>
    <row r="15" s="70" customFormat="1" ht="20.2" customHeight="1" spans="1:5">
      <c r="A15" s="27" t="s">
        <v>206</v>
      </c>
      <c r="B15" s="28"/>
      <c r="C15" s="27" t="s">
        <v>70</v>
      </c>
      <c r="D15" s="81"/>
      <c r="E15" s="23"/>
    </row>
    <row r="16" s="70" customFormat="1" ht="20.2" customHeight="1" spans="1:5">
      <c r="A16" s="27" t="s">
        <v>207</v>
      </c>
      <c r="B16" s="28"/>
      <c r="C16" s="27" t="s">
        <v>74</v>
      </c>
      <c r="D16" s="81">
        <v>32.97</v>
      </c>
      <c r="E16" s="23"/>
    </row>
    <row r="17" s="70" customFormat="1" ht="20.2" customHeight="1" spans="1:5">
      <c r="A17" s="27" t="s">
        <v>208</v>
      </c>
      <c r="B17" s="28"/>
      <c r="C17" s="27" t="s">
        <v>78</v>
      </c>
      <c r="D17" s="81"/>
      <c r="E17" s="23"/>
    </row>
    <row r="18" s="70" customFormat="1" ht="20.2" customHeight="1" spans="1:5">
      <c r="A18" s="27"/>
      <c r="B18" s="28"/>
      <c r="C18" s="27" t="s">
        <v>82</v>
      </c>
      <c r="D18" s="81"/>
      <c r="E18" s="23"/>
    </row>
    <row r="19" s="70" customFormat="1" ht="20.2" customHeight="1" spans="1:5">
      <c r="A19" s="27"/>
      <c r="B19" s="27"/>
      <c r="C19" s="27" t="s">
        <v>86</v>
      </c>
      <c r="D19" s="81"/>
      <c r="E19" s="23"/>
    </row>
    <row r="20" s="70" customFormat="1" ht="20.2" customHeight="1" spans="1:5">
      <c r="A20" s="27"/>
      <c r="B20" s="27"/>
      <c r="C20" s="27" t="s">
        <v>90</v>
      </c>
      <c r="D20" s="81"/>
      <c r="E20" s="23"/>
    </row>
    <row r="21" s="70" customFormat="1" ht="20.2" customHeight="1" spans="1:5">
      <c r="A21" s="27"/>
      <c r="B21" s="27"/>
      <c r="C21" s="27" t="s">
        <v>94</v>
      </c>
      <c r="D21" s="81"/>
      <c r="E21" s="23"/>
    </row>
    <row r="22" s="70" customFormat="1" ht="20.2" customHeight="1" spans="1:5">
      <c r="A22" s="27"/>
      <c r="B22" s="27"/>
      <c r="C22" s="27" t="s">
        <v>97</v>
      </c>
      <c r="D22" s="81"/>
      <c r="E22" s="23"/>
    </row>
    <row r="23" s="70" customFormat="1" ht="20.2" customHeight="1" spans="1:5">
      <c r="A23" s="27"/>
      <c r="B23" s="27"/>
      <c r="C23" s="27" t="s">
        <v>100</v>
      </c>
      <c r="D23" s="81"/>
      <c r="E23" s="23"/>
    </row>
    <row r="24" s="70" customFormat="1" ht="20.2" customHeight="1" spans="1:5">
      <c r="A24" s="27"/>
      <c r="B24" s="27"/>
      <c r="C24" s="27" t="s">
        <v>102</v>
      </c>
      <c r="D24" s="81"/>
      <c r="E24" s="23"/>
    </row>
    <row r="25" s="70" customFormat="1" ht="20.2" customHeight="1" spans="1:5">
      <c r="A25" s="27"/>
      <c r="B25" s="27"/>
      <c r="C25" s="27" t="s">
        <v>104</v>
      </c>
      <c r="D25" s="81">
        <v>1106.4</v>
      </c>
      <c r="E25" s="23"/>
    </row>
    <row r="26" s="70" customFormat="1" ht="20.2" customHeight="1" spans="1:5">
      <c r="A26" s="27"/>
      <c r="B26" s="27"/>
      <c r="C26" s="27" t="s">
        <v>106</v>
      </c>
      <c r="D26" s="81">
        <v>24.99</v>
      </c>
      <c r="E26" s="23"/>
    </row>
    <row r="27" s="70" customFormat="1" ht="20.2" customHeight="1" spans="1:5">
      <c r="A27" s="27"/>
      <c r="B27" s="27"/>
      <c r="C27" s="27" t="s">
        <v>108</v>
      </c>
      <c r="D27" s="81"/>
      <c r="E27" s="23"/>
    </row>
    <row r="28" s="70" customFormat="1" ht="20.2" customHeight="1" spans="1:5">
      <c r="A28" s="27"/>
      <c r="B28" s="27"/>
      <c r="C28" s="27" t="s">
        <v>110</v>
      </c>
      <c r="D28" s="81"/>
      <c r="E28" s="23"/>
    </row>
    <row r="29" s="70" customFormat="1" ht="20.2" customHeight="1" spans="1:5">
      <c r="A29" s="27"/>
      <c r="B29" s="27"/>
      <c r="C29" s="27" t="s">
        <v>112</v>
      </c>
      <c r="D29" s="81"/>
      <c r="E29" s="23"/>
    </row>
    <row r="30" s="70" customFormat="1" ht="20.2" customHeight="1" spans="1:5">
      <c r="A30" s="27"/>
      <c r="B30" s="27"/>
      <c r="C30" s="27" t="s">
        <v>114</v>
      </c>
      <c r="D30" s="81"/>
      <c r="E30" s="23"/>
    </row>
    <row r="31" s="70" customFormat="1" ht="20.2" customHeight="1" spans="1:5">
      <c r="A31" s="27"/>
      <c r="B31" s="27"/>
      <c r="C31" s="27" t="s">
        <v>116</v>
      </c>
      <c r="D31" s="81"/>
      <c r="E31" s="23"/>
    </row>
    <row r="32" s="70" customFormat="1" ht="20.2" customHeight="1" spans="1:5">
      <c r="A32" s="27"/>
      <c r="B32" s="27"/>
      <c r="C32" s="27" t="s">
        <v>118</v>
      </c>
      <c r="D32" s="81"/>
      <c r="E32" s="23"/>
    </row>
    <row r="33" s="70" customFormat="1" ht="20.2" customHeight="1" spans="1:5">
      <c r="A33" s="27"/>
      <c r="B33" s="27"/>
      <c r="C33" s="27" t="s">
        <v>120</v>
      </c>
      <c r="D33" s="81"/>
      <c r="E33" s="23"/>
    </row>
    <row r="34" s="70" customFormat="1" ht="20.2" customHeight="1" spans="1:5">
      <c r="A34" s="27"/>
      <c r="B34" s="27"/>
      <c r="C34" s="27" t="s">
        <v>121</v>
      </c>
      <c r="D34" s="81"/>
      <c r="E34" s="23"/>
    </row>
    <row r="35" s="70" customFormat="1" ht="20.2" customHeight="1" spans="1:5">
      <c r="A35" s="27"/>
      <c r="B35" s="27"/>
      <c r="C35" s="27" t="s">
        <v>122</v>
      </c>
      <c r="D35" s="81"/>
      <c r="E35" s="23"/>
    </row>
    <row r="36" s="70" customFormat="1" ht="20.2" customHeight="1" spans="1:5">
      <c r="A36" s="27"/>
      <c r="B36" s="27"/>
      <c r="C36" s="27" t="s">
        <v>123</v>
      </c>
      <c r="D36" s="81"/>
      <c r="E36" s="23"/>
    </row>
    <row r="37" s="70" customFormat="1" ht="20.2" customHeight="1" spans="1:5">
      <c r="A37" s="27"/>
      <c r="B37" s="27"/>
      <c r="C37" s="27"/>
      <c r="D37" s="27"/>
      <c r="E37" s="23"/>
    </row>
    <row r="38" s="70" customFormat="1" ht="20.2" customHeight="1" spans="1:5">
      <c r="A38" s="29"/>
      <c r="B38" s="29"/>
      <c r="C38" s="29" t="s">
        <v>210</v>
      </c>
      <c r="D38" s="93"/>
      <c r="E38" s="25"/>
    </row>
    <row r="39" s="70" customFormat="1" ht="20.2" customHeight="1" spans="1:5">
      <c r="A39" s="29"/>
      <c r="B39" s="29"/>
      <c r="C39" s="29"/>
      <c r="D39" s="29"/>
      <c r="E39" s="25"/>
    </row>
    <row r="40" s="70" customFormat="1" ht="20.2" customHeight="1" spans="1:5">
      <c r="A40" s="88" t="s">
        <v>211</v>
      </c>
      <c r="B40" s="93">
        <f>B13+B6</f>
        <v>1215.35</v>
      </c>
      <c r="C40" s="88" t="s">
        <v>212</v>
      </c>
      <c r="D40" s="85">
        <f>D38+D6</f>
        <v>1215.35</v>
      </c>
      <c r="E40" s="2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  收支总表</vt:lpstr>
      <vt:lpstr>2  收入总表</vt:lpstr>
      <vt:lpstr>4  支出分类汇总表(政府预算)</vt:lpstr>
      <vt:lpstr>3  支出总表</vt:lpstr>
      <vt:lpstr>5  支出分类汇总表（部门预算）</vt:lpstr>
      <vt:lpstr>7  一般公共预算支出表</vt:lpstr>
      <vt:lpstr>6  财政拨款收支总表</vt:lpstr>
      <vt:lpstr>8  工资福利(政府预算)</vt:lpstr>
      <vt:lpstr>9工资福利（部门预算）</vt:lpstr>
      <vt:lpstr>10  个人和家庭(政府预算)</vt:lpstr>
      <vt:lpstr>11  个人和家庭（部门预算）</vt:lpstr>
      <vt:lpstr>12  商品服务(政府预算)</vt:lpstr>
      <vt:lpstr>13  商品服务（部门预算）</vt:lpstr>
      <vt:lpstr>14  三公经费</vt:lpstr>
      <vt:lpstr>15  政府性基金</vt:lpstr>
      <vt:lpstr>16  政府性基金(政府预算)</vt:lpstr>
      <vt:lpstr>17  政府性基金（部门预算）</vt:lpstr>
      <vt:lpstr>18  国有资本经营预算</vt:lpstr>
      <vt:lpstr>19  财政专户管理资金</vt:lpstr>
      <vt:lpstr>20  专项清单</vt:lpstr>
      <vt:lpstr>21  项目支出绩效目标表</vt:lpstr>
      <vt:lpstr>22  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2022-04-15T06:41:00Z</dcterms:created>
  <dcterms:modified xsi:type="dcterms:W3CDTF">2026-03-13T08:38:30Z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C5AEA9190F9645D3AAE71D3A9CCFC530_13</vt:lpwstr>
  </property>
  <property fmtid="{D5CDD505-2E9C-101B-9397-08002B2CF9AE}" pid="3" name="KSOProductBuildVer">
    <vt:lpwstr>2052-11.8.2.8959</vt:lpwstr>
  </property>
  <property fmtid="{D5CDD505-2E9C-101B-9397-08002B2CF9AE}" pid="4" name="CalculationRule">
    <vt:i4>0</vt:i4>
  </property>
</Properties>
</file>