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20" activeTab="11"/>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<sst xmlns="http://schemas.openxmlformats.org/spreadsheetml/2006/main" count="935" uniqueCount="390">
  <si>
    <t>2025年部门预算公开表</t>
  </si>
  <si>
    <t>单位编码：</t>
  </si>
  <si>
    <t>单位名称：</t>
  </si>
  <si>
    <t>岳阳市南湖新区卫生健康局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</si>
  <si>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</si>
  <si>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</si>
  <si>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</si>
  <si>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</si>
  <si>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</si>
  <si>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</si>
  <si>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</si>
  <si>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</si>
  <si>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</si>
  <si>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</si>
  <si>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</si>
  <si>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</si>
  <si>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</si>
  <si>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</si>
  <si>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</si>
  <si>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</si>
  <si>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</si>
  <si>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</si>
  <si>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</si>
  <si>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</si>
  <si>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</si>
  <si>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</si>
  <si>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</si>
  <si>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</si>
  <si>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</si>
  <si>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</si>
  <si>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</si>
  <si>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</si>
  <si>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</si>
  <si>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</si>
  <si>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</si>
  <si>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</si>
  <si>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</si>
  <si>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</si>
  <si>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</si>
  <si>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</si>
  <si>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</si>
  <si>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</si>
  <si>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</si>
  <si>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</si>
  <si>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</si>
  <si>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</si>
  <si>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</si>
  <si>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</si>
  <si>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</si>
  <si>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</si>
  <si>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</si>
  <si>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</si>
  <si>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</si>
  <si>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</si>
  <si>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</si>
  <si>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</si>
  <si>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</si>
  <si>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</si>
  <si>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</si>
  <si>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</si>
  <si>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</si>
  <si>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</si>
  <si>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</si>
  <si>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</si>
  <si>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</si>
  <si>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</si>
  <si>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</si>
  <si>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</si>
  <si>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</si>
  <si>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</si>
  <si>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</si>
  <si>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</si>
  <si>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</si>
  <si>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</si>
  <si>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</si>
  <si>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</si>
  <si>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</si>
  <si>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</si>
  <si>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</si>
  <si>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</si>
  <si>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</si>
  <si>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</si>
  <si>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</si>
  <si>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</si>
  <si>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</si>
  <si>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</si>
  <si>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</si>
  <si>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</si>
  <si>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</si>
  <si>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</si>
  <si>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</si>
  <si>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</si>
  <si>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</si>
  <si>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</si>
  <si>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</si>
  <si>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</si>
  <si>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</si>
  <si>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</si>
  <si>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</si>
  <si>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</si>
  <si>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</si>
  <si>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</si>
  <si>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</si>
  <si>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</si>
  <si>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</si>
  <si>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</si>
  <si>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</si>
  <si>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</si>
  <si>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</si>
  <si>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</si>
  <si>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</si>
  <si>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</si>
  <si>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</si>
  <si>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</si>
  <si>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</si>
  <si>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</si>
  <si>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</si>
  <si>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</si>
  <si>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</si>
  <si>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</si>
  <si>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</si>
  <si>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</si>
  <si>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</si>
  <si>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</si>
  <si>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</si>
  <si>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</si>
  <si>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</si>
  <si>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</si>
  <si>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</si>
  <si>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</si>
  <si>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</si>
  <si>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</si>
  <si>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</si>
  <si>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</si>
  <si>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</si>
  <si>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</si>
  <si>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</si>
  <si>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</si>
  <si>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</si>
  <si>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</si>
  <si>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</si>
  <si>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</si>
  <si>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</si>
  <si>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</si>
  <si>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</si>
  <si>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</si>
  <si>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</si>
  <si>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</si>
  <si>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</si>
  <si>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</si>
  <si>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</si>
  <si>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</si>
  <si>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</si>
  <si>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</si>
  <si>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</si>
  <si>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</si>
  <si>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</si>
  <si>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05</t>
  </si>
  <si>
    <t xml:space="preserve">
机关事业单位基本养老保险缴费支出</t>
  </si>
  <si>
    <t>208</t>
  </si>
  <si>
    <t>06</t>
  </si>
  <si>
    <t>机关事业单位职业年金缴费支出</t>
  </si>
  <si>
    <t>99</t>
  </si>
  <si>
    <t>其他社会保障和就业支出</t>
  </si>
  <si>
    <t>210</t>
  </si>
  <si>
    <t>01</t>
  </si>
  <si>
    <t>行政运行</t>
  </si>
  <si>
    <t>02</t>
  </si>
  <si>
    <t>一般行政管理事务</t>
  </si>
  <si>
    <t>04</t>
  </si>
  <si>
    <t>08</t>
  </si>
  <si>
    <t>基本公共卫生服务</t>
  </si>
  <si>
    <t>07</t>
  </si>
  <si>
    <t>17</t>
  </si>
  <si>
    <t>计划生育事务</t>
  </si>
  <si>
    <t>11</t>
  </si>
  <si>
    <t>其他行政事业单位医疗支出</t>
  </si>
  <si>
    <t>老龄卫生健康事务</t>
  </si>
  <si>
    <t>其他卫生健康事务</t>
  </si>
  <si>
    <t>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</si>
  <si>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</si>
  <si>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</si>
  <si>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</si>
  <si>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</si>
  <si>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</si>
  <si>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</si>
  <si>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</si>
  <si>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</si>
  <si>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</si>
  <si>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</si>
  <si>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</si>
  <si>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</si>
  <si>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</si>
  <si>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</si>
  <si>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</si>
  <si>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机关事业单位基本养老保险缴费支出</t>
  </si>
  <si>
    <t>其他公共卫生服务</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</si>
  <si>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</si>
  <si>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</si>
  <si>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</si>
  <si>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</si>
  <si>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</si>
  <si>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</si>
  <si>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</si>
  <si>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</si>
  <si>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</si>
  <si>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</si>
  <si>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</si>
  <si>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</si>
  <si>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</si>
  <si>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</si>
  <si>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</si>
  <si>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</si>
  <si>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</si>
  <si>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</si>
  <si>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</si>
  <si>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</si>
  <si>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</si>
  <si>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</si>
  <si>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</si>
  <si>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</si>
  <si>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</si>
  <si>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</si>
  <si>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</si>
  <si>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</si>
  <si>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t>工资津补贴</t>
  </si>
  <si>
    <r>
      <rPr>
        <b/>
        <sz val="9"/>
        <rFont val="SimSun"/>
        <charset val="134"/>
      </rPr>
      <t>社会保障缴费</t>
    </r>
    <r>
      <rPr>
        <b/>
        <sz val="9"/>
        <rFont val="Arial"/>
        <charset val="134"/>
      </rPr>
      <t xml:space="preserve">					</t>
    </r>
    <r>
      <rPr>
        <b/>
        <sz val="9"/>
        <rFont val="SimSun"/>
        <charset val="134"/>
      </rPr>
      <t xml:space="preserve"> </t>
    </r>
  </si>
  <si>
    <r>
      <rPr>
        <b/>
        <sz val="9"/>
        <rFont val="SimSun"/>
        <charset val="134"/>
      </rPr>
      <t>其他工资福利支出</t>
    </r>
    <r>
      <rPr>
        <b/>
        <sz val="9"/>
        <rFont val="Arial"/>
        <charset val="134"/>
      </rPr>
      <t xml:space="preserve">			</t>
    </r>
    <r>
      <rPr>
        <b/>
        <sz val="9"/>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</si>
  <si>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</si>
  <si>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</si>
  <si>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</si>
  <si>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</si>
  <si>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</si>
  <si>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</si>
  <si>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</si>
  <si>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</si>
  <si>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</si>
  <si>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</si>
  <si>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</si>
  <si>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</si>
  <si>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</si>
  <si>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</si>
  <si>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</si>
  <si>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</si>
  <si>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</si>
  <si>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</si>
  <si>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</si>
  <si>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</si>
  <si>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</si>
  <si>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</si>
  <si>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</si>
  <si>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</si>
  <si>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</si>
  <si>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</si>
  <si>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</si>
  <si>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</si>
  <si>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</si>
  <si>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</si>
  <si>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</si>
  <si>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</si>
  <si>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</si>
  <si>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</si>
  <si>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</si>
  <si>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</si>
  <si>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</si>
  <si>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</si>
  <si>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</si>
  <si>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</si>
  <si>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</si>
  <si>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</si>
  <si>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</si>
  <si>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</si>
  <si>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</si>
  <si>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</si>
  <si>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</si>
  <si>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</si>
  <si>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</si>
  <si>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</si>
  <si>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</si>
  <si>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</si>
  <si>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</si>
  <si>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</si>
  <si>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</si>
  <si>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</si>
  <si>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</si>
  <si>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</si>
  <si>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</si>
  <si>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</si>
  <si>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</si>
  <si>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</si>
  <si>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</si>
  <si>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</si>
  <si>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</si>
  <si>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</si>
  <si>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</si>
  <si>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</si>
  <si>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</si>
  <si>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</si>
  <si>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</si>
  <si>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</si>
  <si>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</si>
  <si>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</si>
  <si>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</si>
  <si>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</si>
  <si>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</si>
  <si>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</si>
  <si>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</si>
  <si>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</si>
  <si>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</si>
  <si>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</si>
  <si>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基本公共卫生服务区级配套</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</si>
  <si>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</si>
  <si>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</si>
  <si>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</si>
  <si>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</si>
  <si>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</si>
  <si>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</si>
  <si>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</si>
  <si>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</si>
  <si>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</si>
  <si>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</si>
  <si>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</si>
  <si>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</si>
  <si>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</si>
  <si>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湖南省人民政府办公厅关于印发〈医疗卫生领域省与市县财政事权和支出责任划分改革实施方案〉的通知》(湘政办发(2019)40号)、《岳阳市财政局关于明确基本公共卫生服务财政补助资金配套和拨付办法有关问题的通知》(岳市财社(2010)10号)，落实基本公卫服务工作任务。</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</si>
  <si>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</si>
  <si>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</si>
  <si>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</si>
  <si>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</si>
  <si>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</si>
  <si>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</si>
  <si>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</si>
  <si>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</si>
  <si>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</si>
  <si>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</si>
  <si>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</si>
  <si>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</si>
  <si>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</si>
  <si>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</si>
  <si>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计划生育服务</t>
  </si>
  <si>
    <t>计划生育家庭特别扶助补贴专项资金及春节、中秋、端午、5.29等重大节日对计生特殊家庭、特困群众进行走访慰问。</t>
  </si>
  <si>
    <t>老龄办“银龄安康”老年人意外伤害保险/老龄工作经费</t>
  </si>
  <si>
    <t>为辖区内60岁以上“五类”老人购买意外伤害保险，100元/人/年，</t>
  </si>
  <si>
    <t>按上级部门要求推进并完成7项民生实事工作；根据2020年国务院印发《关于深入开展爱国卫生运动的意见》和《全国爱国卫生运动委员会工作规则》要求，成立各级各部门爱卫会，巩固提升卫生城镇创建，推进爱国卫生工作；红十字会无偿献血营养补助；疾控能力提升和血吸虫消除达标。</t>
  </si>
  <si>
    <t>2025年部门整体支出绩效目标表</t>
  </si>
  <si>
    <t>填报单位（盖章）：岳阳市南湖新区卫生健康局</t>
  </si>
  <si>
    <t>单位：万元</t>
  </si>
  <si>
    <t>部门名称</t>
  </si>
  <si>
    <t>年度预算申请</t>
  </si>
  <si>
    <t>资金总额：1329.72</t>
  </si>
  <si>
    <t>按收入性质分</t>
  </si>
  <si>
    <t>按支出性质分</t>
  </si>
  <si>
    <t>其中：一般公共预算拨款：1329.72</t>
  </si>
  <si>
    <t>其中：基本支出：202.10万元</t>
  </si>
  <si>
    <t xml:space="preserve">      政府性基金拨款： 0 万元</t>
  </si>
  <si>
    <t xml:space="preserve">      项目支出： 1127.62 万元</t>
  </si>
  <si>
    <t xml:space="preserve">      纳入专户管理的非税收入拨款：  0万元</t>
  </si>
  <si>
    <t xml:space="preserve">      其他资金：      0万元</t>
  </si>
  <si>
    <t>部门职能       职责概述</t>
  </si>
  <si>
    <t>卫生健康管理工作，旨在提高日常公共卫生保障水平和突发事件应急反应能力.</t>
  </si>
  <si>
    <t>整体绩效目标</t>
  </si>
  <si>
    <t>目标1：按照上级要求对辖区内基层医疗机构实施国家基本药物制度并进行绩效考核，根据考核方案下拨补助经费</t>
  </si>
  <si>
    <t>目标2：全年春秋查螺灭螺工作、宣传周活动、查病化疗工作</t>
  </si>
  <si>
    <t>目标3：为辖区内60岁以上“五类”老人购买意外伤害保险</t>
  </si>
  <si>
    <t>目标4：精神障碍患者开展危险性评估</t>
  </si>
  <si>
    <t>目标5：计生协会运转工作</t>
  </si>
  <si>
    <t>目标6：红十字会运转工作</t>
  </si>
  <si>
    <t>目标7：按有关政策文件规定，及时足额发放9项惠民惠农补贴资金</t>
  </si>
  <si>
    <t>目标8：按照国家基本公共卫生服务项目规范，对全区各中心、站所（村卫生室）公卫工作开展情况进行季度考核并以此为依据下拨补助经费；配齐、配足基本基本公共卫生服务人员，做好人员培训，提高服务能力和水平</t>
  </si>
  <si>
    <t>目标9：按相关政策文件规定，保障全区2家村卫生室运行经费、6名老年村医生活困难补助、2名乡村医生等级评定及妇幼（中医类）省市级民生实事。</t>
  </si>
  <si>
    <t>目标10：完成全区新生儿疾病筛查、孕产妇产前筛查、孕产妇13种致畸基因疾病筛查诊断</t>
  </si>
  <si>
    <t>目标11：开展全区疾控预防能力水平提升培训及疾病监测预警工作;开展免疫针对传染病的预防控制和疫情监测。负责冷链管理，计免资料管理和预防用生物制品的供应、贮存和管理工作；开展疾控政策宣传和科学知识宣传。</t>
  </si>
  <si>
    <t>目标12：广泛开展爱卫全民健康教育和健康促进、控烟宣传、加强病媒生物防制、指导开展重大活动保障、重点疾病防控及重大自然灾害后的爱卫工作、日常督查、印刷等工作</t>
  </si>
  <si>
    <t>部门整体支出年度绩效指标</t>
  </si>
  <si>
    <t>指标值及单位</t>
  </si>
  <si>
    <t>新生儿疾病筛查、孕产妇产前筛查、孕产妇13种致畸基因疾病筛查诊断</t>
  </si>
  <si>
    <t>每项任务不少于300人</t>
  </si>
  <si>
    <t>医疗卫生机构监督与执法抽检</t>
  </si>
  <si>
    <t>计生特殊家庭惠民惠农补贴资金</t>
  </si>
  <si>
    <t>及时足额发放</t>
  </si>
  <si>
    <t>居民血防科普知晓率</t>
  </si>
  <si>
    <t>......</t>
  </si>
  <si>
    <t>健康证办理与预防性健康体检</t>
  </si>
  <si>
    <t>全覆盖</t>
  </si>
  <si>
    <t>疾控预防及监测预警能力水平</t>
  </si>
  <si>
    <t>不断提升</t>
  </si>
  <si>
    <t>妇幼保健服务能力</t>
  </si>
  <si>
    <t>卫生监督执法水平</t>
  </si>
  <si>
    <t>社会公众或服务对象满意度指标</t>
  </si>
  <si>
    <t>计生特殊家庭补助对象满意率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</si>
</sst>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9"/>
      <color rgb="FF000000"/>
      <name val="仿宋"/>
      <charset val="134"/>
    </font>
    <font>
      <sz val="12"/>
      <color rgb="FF000000"/>
      <name val="仿宋"/>
      <charset val="134"/>
    </font>
    <font>
      <sz val="10"/>
      <color theme="1"/>
      <name val="仿宋"/>
      <charset val="134"/>
    </font>
    <font>
      <sz val="9"/>
      <name val="SimSun"/>
      <charset val="134"/>
    </font>
    <font>
      <b/>
      <sz val="19"/>
      <name val="SimSun"/>
      <charset val="134"/>
    </font>
    <font>
      <b/>
      <sz val="9"/>
      <name val="SimSun"/>
      <charset val="134"/>
    </font>
    <font>
      <b/>
      <sz val="8"/>
      <name val="SimSun"/>
      <charset val="134"/>
    </font>
    <font>
      <sz val="10"/>
      <name val="SimSun"/>
      <charset val="134"/>
    </font>
    <font>
      <sz val="11"/>
      <name val="SimSun"/>
      <charset val="134"/>
    </font>
    <font>
      <sz val="7"/>
      <name val="SimSun"/>
      <charset val="134"/>
    </font>
    <font>
      <b/>
      <sz val="17"/>
      <name val="SimSun"/>
      <charset val="134"/>
    </font>
    <font>
      <b/>
      <sz val="11"/>
      <name val="SimSun"/>
      <charset val="134"/>
    </font>
    <font>
      <sz val="8"/>
      <name val="SimSun"/>
      <charset val="134"/>
    </font>
    <font>
      <sz val="9"/>
      <color indexed="8"/>
      <name val="宋体"/>
      <charset val="1"/>
      <scheme val="minor"/>
    </font>
    <font>
      <sz val="9"/>
      <color indexed="8"/>
      <name val="宋体"/>
      <charset val="134"/>
      <scheme val="minor"/>
    </font>
    <font>
      <b/>
      <sz val="7"/>
      <name val="SimSun"/>
      <charset val="134"/>
    </font>
    <font>
      <sz val="10"/>
      <color indexed="8"/>
      <name val="宋体"/>
      <charset val="134"/>
      <scheme val="minor"/>
    </font>
    <font>
      <sz val="8"/>
      <color indexed="8"/>
      <name val="宋体"/>
      <charset val="134"/>
      <scheme val="minor"/>
    </font>
    <font>
      <b/>
      <sz val="15"/>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4" borderId="25" applyNumberFormat="0" applyAlignment="0" applyProtection="0">
      <alignment vertical="center"/>
    </xf>
    <xf numFmtId="0" fontId="37" fillId="5" borderId="26" applyNumberFormat="0" applyAlignment="0" applyProtection="0">
      <alignment vertical="center"/>
    </xf>
    <xf numFmtId="0" fontId="38" fillId="5" borderId="25" applyNumberFormat="0" applyAlignment="0" applyProtection="0">
      <alignment vertical="center"/>
    </xf>
    <xf numFmtId="0" fontId="39" fillId="6"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lignment vertical="center"/>
    </xf>
    <xf numFmtId="0" fontId="47" fillId="0" borderId="0">
      <alignment vertical="center"/>
    </xf>
  </cellStyleXfs>
  <cellXfs count="17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6"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1" fillId="0" borderId="1" xfId="0" applyFont="1" applyFill="1" applyBorder="1" applyAlignment="1">
      <alignment vertical="center"/>
    </xf>
    <xf numFmtId="0" fontId="8" fillId="0" borderId="6" xfId="0"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Border="1" applyAlignment="1">
      <alignment vertical="center" wrapText="1"/>
    </xf>
    <xf numFmtId="0" fontId="11" fillId="0" borderId="0" xfId="0" applyFont="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right" vertical="center" wrapText="1"/>
    </xf>
    <xf numFmtId="0" fontId="13" fillId="0" borderId="7" xfId="0" applyFont="1" applyBorder="1" applyAlignment="1">
      <alignment horizontal="center" vertical="center" wrapText="1"/>
    </xf>
    <xf numFmtId="0" fontId="10" fillId="0" borderId="7" xfId="0" applyFont="1" applyBorder="1" applyAlignment="1">
      <alignment vertical="center" wrapText="1"/>
    </xf>
    <xf numFmtId="4" fontId="14" fillId="0" borderId="7" xfId="0" applyNumberFormat="1" applyFont="1" applyBorder="1" applyAlignment="1">
      <alignment horizontal="center" vertical="center" wrapText="1"/>
    </xf>
    <xf numFmtId="0" fontId="12" fillId="0" borderId="7" xfId="0" applyFont="1" applyBorder="1" applyAlignment="1">
      <alignment vertical="center" wrapText="1"/>
    </xf>
    <xf numFmtId="0" fontId="15" fillId="0" borderId="7" xfId="49" applyFont="1" applyBorder="1" applyAlignment="1">
      <alignment vertical="center" wrapText="1"/>
    </xf>
    <xf numFmtId="0" fontId="15" fillId="0" borderId="7" xfId="49" applyFont="1" applyBorder="1" applyAlignment="1">
      <alignment horizontal="center" vertical="center" wrapText="1"/>
    </xf>
    <xf numFmtId="0" fontId="15" fillId="0" borderId="7" xfId="0" applyFont="1" applyBorder="1" applyAlignment="1">
      <alignment vertical="center" wrapText="1"/>
    </xf>
    <xf numFmtId="0" fontId="16" fillId="0" borderId="7" xfId="0" applyFont="1" applyBorder="1" applyAlignment="1">
      <alignment vertical="center" wrapText="1"/>
    </xf>
    <xf numFmtId="9" fontId="15" fillId="0" borderId="7" xfId="49" applyNumberFormat="1" applyFont="1" applyBorder="1" applyAlignment="1">
      <alignment horizontal="center" vertical="center" wrapText="1"/>
    </xf>
    <xf numFmtId="0" fontId="15" fillId="0" borderId="7" xfId="49" applyFont="1" applyFill="1" applyBorder="1" applyAlignment="1">
      <alignment vertical="center" wrapText="1"/>
    </xf>
    <xf numFmtId="0" fontId="15" fillId="0" borderId="7" xfId="49" applyFont="1" applyFill="1" applyBorder="1" applyAlignment="1">
      <alignment horizontal="center" vertical="center" wrapText="1"/>
    </xf>
    <xf numFmtId="0" fontId="15" fillId="0" borderId="7" xfId="0" applyFont="1" applyFill="1" applyBorder="1" applyAlignment="1">
      <alignment vertical="center" wrapText="1"/>
    </xf>
    <xf numFmtId="9" fontId="15" fillId="0" borderId="7" xfId="49" applyNumberFormat="1" applyFont="1" applyFill="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12" fillId="0" borderId="7" xfId="0" applyFont="1" applyBorder="1" applyAlignment="1">
      <alignment horizontal="center" vertical="center" wrapText="1"/>
    </xf>
    <xf numFmtId="0" fontId="10" fillId="0" borderId="0" xfId="0" applyFont="1" applyBorder="1" applyAlignment="1">
      <alignment horizontal="center" vertical="center" wrapText="1"/>
    </xf>
    <xf numFmtId="4" fontId="13" fillId="0" borderId="7" xfId="0" applyNumberFormat="1" applyFont="1" applyBorder="1" applyAlignment="1">
      <alignment vertical="center" wrapText="1"/>
    </xf>
    <xf numFmtId="0" fontId="13" fillId="0" borderId="7" xfId="0" applyFont="1" applyBorder="1" applyAlignment="1">
      <alignment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4" fontId="10" fillId="0" borderId="7" xfId="0" applyNumberFormat="1" applyFont="1" applyBorder="1" applyAlignment="1">
      <alignment horizontal="center" vertical="center" wrapText="1"/>
    </xf>
    <xf numFmtId="4" fontId="19" fillId="0" borderId="7" xfId="0" applyNumberFormat="1" applyFont="1" applyBorder="1" applyAlignment="1">
      <alignment horizontal="center" vertical="center" wrapText="1"/>
    </xf>
    <xf numFmtId="4" fontId="16" fillId="0" borderId="7" xfId="0" applyNumberFormat="1" applyFont="1" applyBorder="1" applyAlignment="1">
      <alignment horizontal="center" vertical="center" wrapText="1"/>
    </xf>
    <xf numFmtId="4" fontId="16" fillId="0" borderId="7" xfId="0" applyNumberFormat="1" applyFont="1" applyBorder="1" applyAlignment="1">
      <alignment vertical="center" wrapText="1"/>
    </xf>
    <xf numFmtId="0" fontId="20" fillId="0" borderId="0" xfId="0" applyFont="1">
      <alignment vertical="center"/>
    </xf>
    <xf numFmtId="4" fontId="12" fillId="0" borderId="7" xfId="0" applyNumberFormat="1" applyFont="1" applyBorder="1" applyAlignment="1">
      <alignment horizontal="center" vertical="center" wrapText="1"/>
    </xf>
    <xf numFmtId="4" fontId="12" fillId="0" borderId="7" xfId="0" applyNumberFormat="1" applyFont="1" applyBorder="1" applyAlignment="1">
      <alignment vertical="center" wrapText="1"/>
    </xf>
    <xf numFmtId="0" fontId="12" fillId="0" borderId="7" xfId="0" applyFont="1" applyBorder="1" applyAlignment="1">
      <alignment horizontal="left" vertical="center" wrapText="1"/>
    </xf>
    <xf numFmtId="0" fontId="12"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4" fontId="10" fillId="0" borderId="7"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2" borderId="7" xfId="0" applyFont="1" applyFill="1" applyBorder="1" applyAlignment="1">
      <alignment vertical="center" wrapText="1"/>
    </xf>
    <xf numFmtId="0" fontId="10" fillId="2" borderId="7" xfId="0" applyFont="1" applyFill="1" applyBorder="1" applyAlignment="1">
      <alignment horizontal="center" vertical="center" wrapText="1"/>
    </xf>
    <xf numFmtId="4" fontId="10" fillId="0" borderId="7" xfId="0" applyNumberFormat="1" applyFont="1" applyBorder="1" applyAlignment="1">
      <alignment vertical="center" wrapText="1"/>
    </xf>
    <xf numFmtId="4" fontId="10" fillId="2" borderId="7" xfId="0" applyNumberFormat="1" applyFont="1" applyFill="1" applyBorder="1" applyAlignment="1">
      <alignment vertical="center" wrapText="1"/>
    </xf>
    <xf numFmtId="0" fontId="17"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4" fontId="12" fillId="0" borderId="1" xfId="0" applyNumberFormat="1" applyFont="1" applyBorder="1" applyAlignment="1">
      <alignment horizontal="center" vertical="center" wrapText="1"/>
    </xf>
    <xf numFmtId="4" fontId="12" fillId="0" borderId="1" xfId="0" applyNumberFormat="1" applyFont="1" applyBorder="1" applyAlignment="1">
      <alignment vertical="center" wrapText="1"/>
    </xf>
    <xf numFmtId="0" fontId="12" fillId="0" borderId="10" xfId="0" applyFont="1" applyBorder="1" applyAlignment="1">
      <alignment horizontal="left" vertical="center" wrapText="1"/>
    </xf>
    <xf numFmtId="4" fontId="12" fillId="0" borderId="10" xfId="0" applyNumberFormat="1" applyFont="1" applyBorder="1" applyAlignment="1">
      <alignmen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4" fontId="12" fillId="0" borderId="7" xfId="0" applyNumberFormat="1" applyFont="1" applyBorder="1" applyAlignment="1">
      <alignment horizontal="right" vertical="center" wrapText="1"/>
    </xf>
    <xf numFmtId="0" fontId="22" fillId="0" borderId="7" xfId="0" applyFont="1" applyBorder="1" applyAlignment="1">
      <alignment vertical="center" wrapText="1"/>
    </xf>
    <xf numFmtId="4" fontId="22" fillId="0" borderId="7" xfId="0" applyNumberFormat="1" applyFont="1" applyBorder="1" applyAlignment="1">
      <alignment horizontal="center" vertical="center" wrapText="1"/>
    </xf>
    <xf numFmtId="4" fontId="22" fillId="0" borderId="7" xfId="0" applyNumberFormat="1" applyFont="1" applyBorder="1" applyAlignment="1">
      <alignment horizontal="right" vertical="center" wrapText="1"/>
    </xf>
    <xf numFmtId="0" fontId="16" fillId="2" borderId="7" xfId="0" applyFont="1" applyFill="1" applyBorder="1" applyAlignment="1">
      <alignment horizontal="center" vertical="center" wrapText="1"/>
    </xf>
    <xf numFmtId="4" fontId="16" fillId="0" borderId="7" xfId="0" applyNumberFormat="1" applyFont="1" applyBorder="1" applyAlignment="1">
      <alignment horizontal="right" vertical="center" wrapText="1"/>
    </xf>
    <xf numFmtId="0" fontId="0" fillId="0" borderId="0" xfId="0" applyFont="1" applyAlignment="1">
      <alignment horizontal="center" vertical="center"/>
    </xf>
    <xf numFmtId="49" fontId="14"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4" fontId="22" fillId="0" borderId="7" xfId="0" applyNumberFormat="1" applyFont="1" applyBorder="1" applyAlignment="1">
      <alignment vertical="center" wrapText="1"/>
    </xf>
    <xf numFmtId="0" fontId="11" fillId="0" borderId="0" xfId="0" applyFont="1" applyBorder="1" applyAlignment="1">
      <alignment horizontal="center" vertical="center" wrapText="1"/>
    </xf>
    <xf numFmtId="0" fontId="12" fillId="0" borderId="11" xfId="0" applyFont="1" applyBorder="1" applyAlignment="1">
      <alignment horizontal="center" vertical="center" wrapText="1"/>
    </xf>
    <xf numFmtId="4" fontId="12" fillId="0" borderId="11" xfId="0" applyNumberFormat="1" applyFont="1" applyBorder="1" applyAlignment="1">
      <alignment horizontal="center" vertical="center" wrapText="1"/>
    </xf>
    <xf numFmtId="0" fontId="10" fillId="0" borderId="1" xfId="0" applyFont="1" applyBorder="1" applyAlignment="1">
      <alignment horizontal="left" vertical="center" wrapText="1"/>
    </xf>
    <xf numFmtId="4" fontId="10" fillId="0" borderId="7" xfId="50" applyNumberFormat="1" applyFont="1" applyFill="1" applyBorder="1" applyAlignment="1">
      <alignment horizontal="center" vertical="center" wrapText="1"/>
    </xf>
    <xf numFmtId="4" fontId="10" fillId="0" borderId="7" xfId="49" applyNumberFormat="1" applyFont="1" applyFill="1" applyBorder="1" applyAlignment="1">
      <alignment horizontal="center" vertical="center" wrapText="1"/>
    </xf>
    <xf numFmtId="0" fontId="20" fillId="0" borderId="12" xfId="0" applyFont="1" applyBorder="1">
      <alignment vertical="center"/>
    </xf>
    <xf numFmtId="4" fontId="10" fillId="0" borderId="13" xfId="49"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0" fontId="20" fillId="0" borderId="14" xfId="0" applyFont="1" applyBorder="1">
      <alignment vertical="center"/>
    </xf>
    <xf numFmtId="4" fontId="10" fillId="0" borderId="15" xfId="0"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20" fillId="0" borderId="11" xfId="0" applyFont="1" applyBorder="1" applyAlignment="1">
      <alignment horizontal="center" vertical="center"/>
    </xf>
    <xf numFmtId="49" fontId="10" fillId="0" borderId="1" xfId="0" applyNumberFormat="1" applyFont="1" applyFill="1" applyBorder="1" applyAlignment="1">
      <alignment horizontal="center" vertical="center" wrapText="1"/>
    </xf>
    <xf numFmtId="0" fontId="21" fillId="0" borderId="1" xfId="0" applyFont="1" applyBorder="1" applyAlignment="1">
      <alignment horizontal="left" vertical="center"/>
    </xf>
    <xf numFmtId="0" fontId="20" fillId="0" borderId="1" xfId="0" applyFont="1" applyBorder="1" applyAlignment="1">
      <alignment horizontal="center" vertical="center"/>
    </xf>
    <xf numFmtId="4" fontId="10" fillId="0" borderId="8" xfId="49" applyNumberFormat="1" applyFont="1" applyFill="1" applyBorder="1" applyAlignment="1">
      <alignment horizontal="center" vertical="center" wrapText="1"/>
    </xf>
    <xf numFmtId="0" fontId="21" fillId="0" borderId="1" xfId="0" applyFont="1" applyFill="1" applyBorder="1" applyAlignment="1">
      <alignment horizontal="left" vertical="center"/>
    </xf>
    <xf numFmtId="4" fontId="19" fillId="0" borderId="7" xfId="49" applyNumberFormat="1" applyFont="1" applyFill="1" applyBorder="1" applyAlignment="1">
      <alignment horizontal="center" vertical="center" wrapText="1"/>
    </xf>
    <xf numFmtId="176" fontId="10" fillId="0" borderId="7" xfId="0" applyNumberFormat="1" applyFont="1" applyBorder="1" applyAlignment="1">
      <alignment horizontal="center" vertical="center" wrapText="1"/>
    </xf>
    <xf numFmtId="4" fontId="19" fillId="0" borderId="8" xfId="49" applyNumberFormat="1" applyFont="1" applyFill="1" applyBorder="1" applyAlignment="1">
      <alignment horizontal="center" vertical="center" wrapText="1"/>
    </xf>
    <xf numFmtId="4" fontId="19" fillId="2" borderId="1" xfId="49" applyNumberFormat="1" applyFont="1" applyFill="1" applyBorder="1" applyAlignment="1">
      <alignment horizontal="center" vertical="center" wrapText="1"/>
    </xf>
    <xf numFmtId="4" fontId="12" fillId="0" borderId="0" xfId="50" applyNumberFormat="1" applyFont="1" applyBorder="1" applyAlignment="1">
      <alignment horizontal="center" vertical="center" wrapText="1"/>
    </xf>
    <xf numFmtId="4" fontId="10" fillId="0" borderId="1" xfId="49" applyNumberFormat="1" applyFont="1" applyFill="1" applyBorder="1" applyAlignment="1">
      <alignment horizontal="center" vertical="center" wrapText="1"/>
    </xf>
    <xf numFmtId="4" fontId="10" fillId="0" borderId="1" xfId="50" applyNumberFormat="1" applyFont="1" applyBorder="1" applyAlignment="1">
      <alignment horizontal="center" vertical="center" wrapText="1"/>
    </xf>
    <xf numFmtId="0" fontId="22" fillId="0" borderId="7" xfId="0" applyFont="1" applyBorder="1" applyAlignment="1">
      <alignment horizontal="center" vertical="center" wrapText="1"/>
    </xf>
    <xf numFmtId="49" fontId="10" fillId="0" borderId="11" xfId="0" applyNumberFormat="1" applyFont="1" applyBorder="1" applyAlignment="1">
      <alignment horizontal="center" vertical="center" wrapText="1"/>
    </xf>
    <xf numFmtId="0" fontId="10" fillId="0" borderId="11" xfId="0" applyFont="1" applyBorder="1" applyAlignment="1">
      <alignment horizontal="left" vertical="center" wrapText="1"/>
    </xf>
    <xf numFmtId="4" fontId="10" fillId="0" borderId="11" xfId="0" applyNumberFormat="1" applyFont="1" applyBorder="1" applyAlignment="1">
      <alignment horizontal="center" vertical="center" wrapText="1"/>
    </xf>
    <xf numFmtId="4" fontId="16" fillId="0" borderId="7" xfId="50" applyNumberFormat="1" applyFont="1" applyBorder="1" applyAlignment="1">
      <alignment vertical="center" wrapText="1"/>
    </xf>
    <xf numFmtId="0" fontId="10" fillId="0" borderId="11" xfId="0" applyFont="1" applyBorder="1" applyAlignment="1">
      <alignment horizontal="center" vertical="center" wrapText="1"/>
    </xf>
    <xf numFmtId="0" fontId="16" fillId="0" borderId="7" xfId="0" applyFont="1" applyBorder="1" applyAlignment="1">
      <alignment horizontal="center" vertical="center" wrapText="1"/>
    </xf>
    <xf numFmtId="4" fontId="19" fillId="2" borderId="7" xfId="49" applyNumberFormat="1" applyFont="1" applyFill="1" applyBorder="1" applyAlignment="1">
      <alignment horizontal="center" vertical="center" wrapText="1"/>
    </xf>
    <xf numFmtId="0" fontId="21" fillId="0" borderId="1" xfId="0" applyFont="1" applyBorder="1" applyAlignment="1">
      <alignment horizontal="left" vertical="center" wrapText="1"/>
    </xf>
    <xf numFmtId="4" fontId="19" fillId="0" borderId="16" xfId="49" applyNumberFormat="1" applyFont="1" applyFill="1" applyBorder="1" applyAlignment="1">
      <alignment horizontal="center" vertical="center" wrapText="1"/>
    </xf>
    <xf numFmtId="0" fontId="0" fillId="0" borderId="13" xfId="0" applyFont="1" applyBorder="1">
      <alignment vertical="center"/>
    </xf>
    <xf numFmtId="0" fontId="0" fillId="0" borderId="17" xfId="0" applyFont="1" applyBorder="1">
      <alignment vertical="center"/>
    </xf>
    <xf numFmtId="4" fontId="19" fillId="0" borderId="18" xfId="49" applyNumberFormat="1" applyFont="1" applyFill="1" applyBorder="1" applyAlignment="1">
      <alignment horizontal="center" vertical="center" wrapText="1"/>
    </xf>
    <xf numFmtId="4" fontId="19" fillId="2" borderId="8" xfId="49" applyNumberFormat="1" applyFont="1" applyFill="1" applyBorder="1" applyAlignment="1">
      <alignment horizontal="center" vertical="center" wrapText="1"/>
    </xf>
    <xf numFmtId="0" fontId="0" fillId="0" borderId="19" xfId="0" applyFont="1" applyBorder="1">
      <alignment vertical="center"/>
    </xf>
    <xf numFmtId="0" fontId="0" fillId="0" borderId="20" xfId="0" applyFont="1" applyBorder="1">
      <alignment vertical="center"/>
    </xf>
    <xf numFmtId="0" fontId="0" fillId="0" borderId="1" xfId="0" applyFont="1" applyBorder="1">
      <alignment vertical="center"/>
    </xf>
    <xf numFmtId="0" fontId="0" fillId="0" borderId="11" xfId="0" applyFont="1" applyBorder="1">
      <alignment vertical="center"/>
    </xf>
    <xf numFmtId="0" fontId="13" fillId="0" borderId="11" xfId="0" applyFont="1" applyBorder="1" applyAlignment="1">
      <alignment horizontal="center" vertical="center" wrapText="1"/>
    </xf>
    <xf numFmtId="4" fontId="12" fillId="0" borderId="7" xfId="50" applyNumberFormat="1" applyFont="1" applyBorder="1" applyAlignment="1">
      <alignment horizontal="center" vertical="center" wrapText="1"/>
    </xf>
    <xf numFmtId="4" fontId="10" fillId="0" borderId="7" xfId="49" applyNumberFormat="1" applyFont="1" applyBorder="1" applyAlignment="1">
      <alignment horizontal="center" vertical="center" wrapText="1"/>
    </xf>
    <xf numFmtId="0" fontId="12" fillId="0" borderId="7" xfId="50" applyFont="1" applyBorder="1" applyAlignment="1">
      <alignment horizontal="center" vertical="center" wrapText="1"/>
    </xf>
    <xf numFmtId="4" fontId="12" fillId="2" borderId="7" xfId="0" applyNumberFormat="1" applyFont="1" applyFill="1" applyBorder="1" applyAlignment="1">
      <alignment vertical="center" wrapText="1"/>
    </xf>
    <xf numFmtId="0" fontId="12" fillId="0" borderId="12" xfId="50" applyFont="1" applyBorder="1" applyAlignment="1">
      <alignment horizontal="center" vertical="center" wrapText="1"/>
    </xf>
    <xf numFmtId="0" fontId="20" fillId="0" borderId="11" xfId="0" applyFont="1" applyBorder="1">
      <alignment vertical="center"/>
    </xf>
    <xf numFmtId="4" fontId="10" fillId="0" borderId="8" xfId="49" applyNumberFormat="1" applyFont="1" applyBorder="1" applyAlignment="1">
      <alignment horizontal="center" vertical="center" wrapText="1"/>
    </xf>
    <xf numFmtId="0" fontId="20" fillId="0" borderId="1" xfId="0" applyFont="1" applyBorder="1">
      <alignment vertical="center"/>
    </xf>
    <xf numFmtId="0" fontId="0" fillId="0" borderId="2" xfId="0" applyFont="1" applyBorder="1">
      <alignment vertical="center"/>
    </xf>
    <xf numFmtId="4" fontId="10" fillId="0" borderId="1" xfId="49" applyNumberFormat="1" applyFont="1" applyBorder="1" applyAlignment="1">
      <alignment horizontal="center" vertical="center" wrapText="1"/>
    </xf>
    <xf numFmtId="0" fontId="12" fillId="0" borderId="0" xfId="0" applyFont="1" applyBorder="1" applyAlignment="1">
      <alignment horizontal="left" vertical="center" wrapText="1"/>
    </xf>
    <xf numFmtId="49" fontId="19" fillId="0" borderId="7" xfId="0" applyNumberFormat="1" applyFont="1" applyBorder="1" applyAlignment="1">
      <alignment horizontal="center" vertical="center" wrapText="1"/>
    </xf>
    <xf numFmtId="0" fontId="19" fillId="0" borderId="7" xfId="0" applyFont="1" applyBorder="1" applyAlignment="1">
      <alignment horizontal="left" vertical="center" wrapText="1"/>
    </xf>
    <xf numFmtId="176" fontId="19" fillId="0" borderId="7" xfId="49" applyNumberFormat="1" applyFont="1" applyFill="1" applyBorder="1" applyAlignment="1">
      <alignment horizontal="center" vertical="center" wrapText="1"/>
    </xf>
    <xf numFmtId="4" fontId="13" fillId="0" borderId="7" xfId="49" applyNumberFormat="1" applyFont="1" applyFill="1" applyBorder="1" applyAlignment="1">
      <alignment horizontal="center" vertical="center" wrapText="1"/>
    </xf>
    <xf numFmtId="10" fontId="0" fillId="0" borderId="0" xfId="0" applyNumberFormat="1" applyFont="1">
      <alignment vertical="center"/>
    </xf>
    <xf numFmtId="4" fontId="13" fillId="2" borderId="7" xfId="49" applyNumberFormat="1" applyFont="1" applyFill="1" applyBorder="1" applyAlignment="1">
      <alignment horizontal="center" vertical="center" wrapText="1"/>
    </xf>
    <xf numFmtId="0" fontId="19" fillId="2" borderId="8" xfId="0" applyFont="1" applyFill="1" applyBorder="1" applyAlignment="1">
      <alignment horizontal="left" vertical="center"/>
    </xf>
    <xf numFmtId="0" fontId="24" fillId="0" borderId="1" xfId="0" applyFont="1" applyBorder="1" applyAlignment="1">
      <alignment horizontal="left" vertical="center"/>
    </xf>
    <xf numFmtId="0" fontId="13" fillId="2" borderId="7" xfId="0" applyFont="1" applyFill="1" applyBorder="1" applyAlignment="1">
      <alignment vertical="center" wrapText="1"/>
    </xf>
    <xf numFmtId="49" fontId="19" fillId="0" borderId="7" xfId="0" applyNumberFormat="1" applyFont="1" applyFill="1" applyBorder="1" applyAlignment="1">
      <alignment horizontal="center" vertical="center" wrapText="1"/>
    </xf>
    <xf numFmtId="0" fontId="19" fillId="2" borderId="7" xfId="0" applyFont="1" applyFill="1" applyBorder="1" applyAlignment="1">
      <alignment vertical="center" wrapText="1"/>
    </xf>
    <xf numFmtId="49" fontId="19" fillId="0" borderId="8"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176" fontId="19" fillId="0" borderId="8" xfId="49" applyNumberFormat="1" applyFont="1" applyFill="1" applyBorder="1" applyAlignment="1">
      <alignment horizontal="center" vertical="center" wrapText="1"/>
    </xf>
    <xf numFmtId="4" fontId="13" fillId="2" borderId="21" xfId="49" applyNumberFormat="1"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49" fontId="19" fillId="0" borderId="2" xfId="0" applyNumberFormat="1" applyFont="1" applyBorder="1" applyAlignment="1">
      <alignment horizontal="center" vertical="center" wrapText="1"/>
    </xf>
    <xf numFmtId="0" fontId="24" fillId="0" borderId="2" xfId="0" applyFont="1" applyFill="1" applyBorder="1" applyAlignment="1">
      <alignment horizontal="left" vertical="center" wrapText="1"/>
    </xf>
    <xf numFmtId="0" fontId="24" fillId="0" borderId="1" xfId="0" applyFont="1" applyFill="1" applyBorder="1" applyAlignment="1">
      <alignment horizontal="left" vertical="center"/>
    </xf>
    <xf numFmtId="176" fontId="19" fillId="0" borderId="1" xfId="49" applyNumberFormat="1" applyFont="1" applyFill="1" applyBorder="1" applyAlignment="1">
      <alignment horizontal="center" vertical="center" wrapText="1"/>
    </xf>
    <xf numFmtId="0" fontId="22" fillId="0" borderId="7" xfId="0" applyFont="1" applyBorder="1" applyAlignment="1">
      <alignment horizontal="left" vertical="center" wrapText="1"/>
    </xf>
    <xf numFmtId="0" fontId="16" fillId="0" borderId="7" xfId="0" applyFont="1" applyBorder="1" applyAlignment="1">
      <alignment horizontal="left" vertical="center" wrapText="1"/>
    </xf>
    <xf numFmtId="0" fontId="10" fillId="0" borderId="0" xfId="0" applyFont="1" applyBorder="1" applyAlignment="1">
      <alignment horizontal="right" vertical="center" wrapText="1"/>
    </xf>
    <xf numFmtId="0" fontId="2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26"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4" outlineLevelRow="4"/>
  <cols>
    <col min="1" max="1" width="3.66363636363636" customWidth="1"/>
    <col min="2" max="2" width="3.8" customWidth="1"/>
    <col min="3" max="3" width="4.61818181818182" customWidth="1"/>
    <col min="4" max="4" width="19.2636363636364" customWidth="1"/>
    <col min="5" max="10" width="9.76363636363636" customWidth="1"/>
  </cols>
  <sheetData>
    <row r="1" ht="73.3" customHeight="1" spans="1:9">
      <c r="A1" s="174" t="s">
        <v>0</v>
      </c>
      <c r="B1" s="174"/>
      <c r="C1" s="174"/>
      <c r="D1" s="174"/>
      <c r="E1" s="174"/>
      <c r="F1" s="174"/>
      <c r="G1" s="174"/>
      <c r="H1" s="174"/>
      <c r="I1" s="174"/>
    </row>
    <row r="2" ht="23.25" customHeight="1" spans="1:9">
      <c r="A2" s="27"/>
      <c r="B2" s="27"/>
      <c r="C2" s="27"/>
      <c r="D2" s="27"/>
      <c r="E2" s="27"/>
      <c r="F2" s="27"/>
      <c r="G2" s="27"/>
      <c r="H2" s="27"/>
      <c r="I2" s="27"/>
    </row>
    <row r="3" ht="21.55" customHeight="1" spans="1:9">
      <c r="A3" s="27"/>
      <c r="B3" s="27"/>
      <c r="C3" s="27"/>
      <c r="D3" s="27"/>
      <c r="E3" s="27"/>
      <c r="F3" s="27"/>
      <c r="G3" s="27"/>
      <c r="H3" s="27"/>
      <c r="I3" s="27"/>
    </row>
    <row r="4" ht="39.65" customHeight="1" spans="1:9">
      <c r="A4" s="175"/>
      <c r="B4" s="176"/>
      <c r="C4" s="25"/>
      <c r="D4" s="175" t="s">
        <v>1</v>
      </c>
      <c r="E4" s="176">
        <v>118001</v>
      </c>
      <c r="F4" s="176"/>
      <c r="G4" s="176"/>
      <c r="H4" s="176"/>
      <c r="I4" s="25"/>
    </row>
    <row r="5" ht="54.3" customHeight="1" spans="1:9">
      <c r="A5" s="175"/>
      <c r="B5" s="176"/>
      <c r="C5" s="25"/>
      <c r="D5" s="175" t="s">
        <v>2</v>
      </c>
      <c r="E5" s="176" t="s">
        <v>3</v>
      </c>
      <c r="F5" s="176"/>
      <c r="G5" s="176"/>
      <c r="H5" s="176"/>
      <c r="I5" s="2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opLeftCell="A4" workbookViewId="0">
      <selection activeCell="D9" sqref="D9"/>
    </sheetView>
  </sheetViews>
  <sheetFormatPr defaultColWidth="10" defaultRowHeight="14"/>
  <cols>
    <col min="1" max="1" width="4.34545454545455" customWidth="1"/>
    <col min="2" max="2" width="4.75454545454545" customWidth="1"/>
    <col min="3" max="3" width="5.42727272727273" customWidth="1"/>
    <col min="4" max="4" width="12.5545454545455" customWidth="1"/>
    <col min="5" max="5" width="13.4363636363636" customWidth="1"/>
    <col min="6" max="6" width="12.4818181818182" customWidth="1"/>
    <col min="7" max="7" width="10.2545454545455" customWidth="1"/>
    <col min="8" max="8" width="12.7545454545455" customWidth="1"/>
    <col min="9" max="9" width="13" customWidth="1"/>
    <col min="10" max="10" width="10.2545454545455" customWidth="1"/>
    <col min="11" max="11" width="12.4818181818182" customWidth="1"/>
    <col min="12" max="12" width="14.2545454545455" customWidth="1"/>
    <col min="13" max="13" width="12.2545454545455" customWidth="1"/>
    <col min="14" max="15" width="9.76363636363636" customWidth="1"/>
  </cols>
  <sheetData>
    <row r="1" ht="16.35" customHeight="1" spans="1:13">
      <c r="A1" s="25"/>
    </row>
    <row r="2" ht="44.85" customHeight="1" spans="1:13">
      <c r="A2" s="42" t="s">
        <v>13</v>
      </c>
      <c r="B2" s="42"/>
      <c r="C2" s="42"/>
      <c r="D2" s="42"/>
      <c r="E2" s="42"/>
      <c r="F2" s="42"/>
      <c r="G2" s="42"/>
      <c r="H2" s="42"/>
      <c r="I2" s="42"/>
      <c r="J2" s="42"/>
      <c r="K2" s="42"/>
      <c r="L2" s="42"/>
      <c r="M2" s="42"/>
    </row>
    <row r="3" ht="22.4" customHeight="1" spans="1:13">
      <c r="A3" s="27" t="s">
        <v>28</v>
      </c>
      <c r="B3" s="27"/>
      <c r="C3" s="27"/>
      <c r="D3" s="27"/>
      <c r="E3" s="27"/>
      <c r="F3" s="27"/>
      <c r="G3" s="27"/>
      <c r="H3" s="27"/>
      <c r="I3" s="27"/>
      <c r="J3" s="27"/>
      <c r="K3" s="27"/>
      <c r="L3" s="28" t="s">
        <v>29</v>
      </c>
      <c r="M3" s="28"/>
    </row>
    <row r="4" s="55" customFormat="1" ht="42.25" customHeight="1" spans="1:13">
      <c r="A4" s="45" t="s">
        <v>147</v>
      </c>
      <c r="B4" s="45"/>
      <c r="C4" s="45"/>
      <c r="D4" s="62" t="s">
        <v>148</v>
      </c>
      <c r="E4" s="45" t="s">
        <v>197</v>
      </c>
      <c r="F4" s="45" t="s">
        <v>181</v>
      </c>
      <c r="G4" s="45"/>
      <c r="H4" s="45"/>
      <c r="I4" s="45"/>
      <c r="J4" s="45"/>
      <c r="K4" s="45" t="s">
        <v>185</v>
      </c>
      <c r="L4" s="45"/>
      <c r="M4" s="45"/>
    </row>
    <row r="5" s="55" customFormat="1" ht="39.65" customHeight="1" spans="1:13">
      <c r="A5" s="45" t="s">
        <v>154</v>
      </c>
      <c r="B5" s="45" t="s">
        <v>155</v>
      </c>
      <c r="C5" s="45" t="s">
        <v>156</v>
      </c>
      <c r="D5" s="63"/>
      <c r="E5" s="45"/>
      <c r="F5" s="45" t="s">
        <v>128</v>
      </c>
      <c r="G5" s="45" t="s">
        <v>221</v>
      </c>
      <c r="H5" s="45" t="s">
        <v>222</v>
      </c>
      <c r="I5" s="45" t="s">
        <v>179</v>
      </c>
      <c r="J5" s="45" t="s">
        <v>223</v>
      </c>
      <c r="K5" s="45" t="s">
        <v>128</v>
      </c>
      <c r="L5" s="45" t="s">
        <v>198</v>
      </c>
      <c r="M5" s="45" t="s">
        <v>224</v>
      </c>
    </row>
    <row r="6" s="55" customFormat="1" ht="36" customHeight="1" spans="1:13">
      <c r="A6" s="92"/>
      <c r="B6" s="92"/>
      <c r="C6" s="92"/>
      <c r="D6" s="92" t="s">
        <v>128</v>
      </c>
      <c r="E6" s="93">
        <f>F6</f>
        <v>167.38</v>
      </c>
      <c r="F6" s="93">
        <f t="shared" ref="F6:F12" si="0">G6+H6+I6+J6</f>
        <v>167.38</v>
      </c>
      <c r="G6" s="92">
        <f t="shared" ref="G6:J6" si="1">SUM(G7:G13)</f>
        <v>112.41</v>
      </c>
      <c r="H6" s="92">
        <f t="shared" si="1"/>
        <v>38.71</v>
      </c>
      <c r="I6" s="92">
        <f t="shared" si="1"/>
        <v>11.94</v>
      </c>
      <c r="J6" s="92">
        <f t="shared" si="1"/>
        <v>4.32</v>
      </c>
      <c r="K6" s="93"/>
      <c r="L6" s="45"/>
      <c r="M6" s="45"/>
    </row>
    <row r="7" s="55" customFormat="1" ht="36" customHeight="1" spans="1:13">
      <c r="A7" s="79">
        <v>208</v>
      </c>
      <c r="B7" s="79" t="s">
        <v>157</v>
      </c>
      <c r="C7" s="79" t="s">
        <v>157</v>
      </c>
      <c r="D7" s="94" t="s">
        <v>195</v>
      </c>
      <c r="E7" s="95">
        <f t="shared" ref="E7:E12" si="2">F7+K7</f>
        <v>15.92</v>
      </c>
      <c r="F7" s="95">
        <f t="shared" si="0"/>
        <v>15.92</v>
      </c>
      <c r="G7" s="49"/>
      <c r="H7" s="109">
        <v>15.92</v>
      </c>
      <c r="I7" s="49"/>
      <c r="J7" s="49"/>
      <c r="K7" s="110">
        <f t="shared" ref="K7:K12" si="3">L7+M7</f>
        <v>0</v>
      </c>
      <c r="L7" s="49"/>
      <c r="M7" s="49"/>
    </row>
    <row r="8" s="55" customFormat="1" ht="36" customHeight="1" spans="1:13">
      <c r="A8" s="79" t="s">
        <v>159</v>
      </c>
      <c r="B8" s="79" t="s">
        <v>157</v>
      </c>
      <c r="C8" s="79" t="s">
        <v>160</v>
      </c>
      <c r="D8" s="94" t="s">
        <v>161</v>
      </c>
      <c r="E8" s="95">
        <f t="shared" si="2"/>
        <v>7.96</v>
      </c>
      <c r="F8" s="95">
        <f t="shared" si="0"/>
        <v>7.96</v>
      </c>
      <c r="G8" s="49"/>
      <c r="H8" s="109">
        <v>7.96</v>
      </c>
      <c r="I8" s="49"/>
      <c r="J8" s="49"/>
      <c r="K8" s="110">
        <f t="shared" si="3"/>
        <v>0</v>
      </c>
      <c r="L8" s="49"/>
      <c r="M8" s="49"/>
    </row>
    <row r="9" s="55" customFormat="1" ht="36" customHeight="1" spans="1:13">
      <c r="A9" s="79" t="s">
        <v>159</v>
      </c>
      <c r="B9" s="79" t="s">
        <v>162</v>
      </c>
      <c r="C9" s="79" t="s">
        <v>162</v>
      </c>
      <c r="D9" s="99" t="s">
        <v>163</v>
      </c>
      <c r="E9" s="95">
        <f t="shared" si="2"/>
        <v>0.48</v>
      </c>
      <c r="F9" s="95">
        <f t="shared" si="0"/>
        <v>0.48</v>
      </c>
      <c r="G9" s="49"/>
      <c r="H9" s="109">
        <v>0.48</v>
      </c>
      <c r="I9" s="49"/>
      <c r="J9" s="49"/>
      <c r="K9" s="110">
        <f t="shared" si="3"/>
        <v>0</v>
      </c>
      <c r="L9" s="49"/>
      <c r="M9" s="49"/>
    </row>
    <row r="10" s="55" customFormat="1" ht="36" customHeight="1" spans="1:13">
      <c r="A10" s="79" t="s">
        <v>164</v>
      </c>
      <c r="B10" s="79" t="s">
        <v>165</v>
      </c>
      <c r="C10" s="79" t="s">
        <v>165</v>
      </c>
      <c r="D10" s="102" t="s">
        <v>166</v>
      </c>
      <c r="E10" s="95">
        <f t="shared" si="2"/>
        <v>116.73</v>
      </c>
      <c r="F10" s="95">
        <f t="shared" si="0"/>
        <v>116.73</v>
      </c>
      <c r="G10" s="109">
        <v>112.41</v>
      </c>
      <c r="H10" s="96"/>
      <c r="I10" s="49"/>
      <c r="J10" s="49">
        <v>4.32</v>
      </c>
      <c r="K10" s="110">
        <f t="shared" si="3"/>
        <v>0</v>
      </c>
      <c r="L10" s="49"/>
      <c r="M10" s="49"/>
    </row>
    <row r="11" s="55" customFormat="1" ht="36" customHeight="1" spans="1:13">
      <c r="A11" s="104" t="s">
        <v>164</v>
      </c>
      <c r="B11" s="104" t="s">
        <v>175</v>
      </c>
      <c r="C11" s="104" t="s">
        <v>162</v>
      </c>
      <c r="D11" s="105" t="s">
        <v>176</v>
      </c>
      <c r="E11" s="95">
        <f t="shared" si="2"/>
        <v>14.35</v>
      </c>
      <c r="F11" s="95">
        <f t="shared" si="0"/>
        <v>14.35</v>
      </c>
      <c r="G11" s="49"/>
      <c r="H11" s="111">
        <v>14.35</v>
      </c>
      <c r="I11" s="49"/>
      <c r="J11" s="49"/>
      <c r="K11" s="110">
        <f t="shared" si="3"/>
        <v>0</v>
      </c>
      <c r="L11" s="49"/>
      <c r="M11" s="49"/>
    </row>
    <row r="12" s="55" customFormat="1" ht="36" customHeight="1" spans="1:13">
      <c r="A12" s="79">
        <v>221</v>
      </c>
      <c r="B12" s="79" t="s">
        <v>167</v>
      </c>
      <c r="C12" s="79" t="s">
        <v>165</v>
      </c>
      <c r="D12" s="108" t="s">
        <v>179</v>
      </c>
      <c r="E12" s="95">
        <f t="shared" si="2"/>
        <v>11.94</v>
      </c>
      <c r="F12" s="95">
        <f t="shared" si="0"/>
        <v>11.94</v>
      </c>
      <c r="G12" s="61"/>
      <c r="H12" s="61"/>
      <c r="I12" s="112">
        <v>11.94</v>
      </c>
      <c r="J12" s="61"/>
      <c r="K12" s="110">
        <f t="shared" si="3"/>
        <v>0</v>
      </c>
      <c r="L12" s="61"/>
      <c r="M12" s="61"/>
    </row>
    <row r="13" s="55" customFormat="1" ht="12"/>
    <row r="14" s="55" customFormat="1" ht="12"/>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opLeftCell="A5" workbookViewId="0">
      <selection activeCell="D9" sqref="D9"/>
    </sheetView>
  </sheetViews>
  <sheetFormatPr defaultColWidth="10" defaultRowHeight="14"/>
  <cols>
    <col min="1" max="1" width="5.01818181818182" customWidth="1"/>
    <col min="2" max="2" width="5.15454545454545" customWidth="1"/>
    <col min="3" max="3" width="5.7" customWidth="1"/>
    <col min="4" max="4" width="18.3818181818182" customWidth="1"/>
    <col min="5" max="5" width="9.77272727272727" customWidth="1"/>
    <col min="6" max="21" width="7.69090909090909" customWidth="1"/>
    <col min="22" max="23" width="9.76363636363636" customWidth="1"/>
  </cols>
  <sheetData>
    <row r="1" ht="16.35" customHeight="1" spans="1:21">
      <c r="A1" s="25"/>
    </row>
    <row r="2" ht="50" customHeight="1" spans="1:21">
      <c r="A2" s="91" t="s">
        <v>14</v>
      </c>
      <c r="B2" s="91"/>
      <c r="C2" s="91"/>
      <c r="D2" s="91"/>
      <c r="E2" s="91"/>
      <c r="F2" s="91"/>
      <c r="G2" s="91"/>
      <c r="H2" s="91"/>
      <c r="I2" s="91"/>
      <c r="J2" s="91"/>
      <c r="K2" s="91"/>
      <c r="L2" s="91"/>
      <c r="M2" s="91"/>
      <c r="N2" s="91"/>
      <c r="O2" s="91"/>
      <c r="P2" s="91"/>
      <c r="Q2" s="91"/>
      <c r="R2" s="91"/>
      <c r="S2" s="91"/>
      <c r="T2" s="91"/>
      <c r="U2" s="91"/>
    </row>
    <row r="3" ht="24.15" customHeight="1" spans="1:21">
      <c r="A3" s="43" t="s">
        <v>28</v>
      </c>
      <c r="B3" s="43"/>
      <c r="C3" s="43"/>
      <c r="D3" s="43"/>
      <c r="E3" s="43"/>
      <c r="F3" s="43"/>
      <c r="G3" s="43"/>
      <c r="H3" s="43"/>
      <c r="I3" s="43"/>
      <c r="J3" s="43"/>
      <c r="K3" s="43"/>
      <c r="L3" s="43"/>
      <c r="M3" s="43"/>
      <c r="N3" s="43"/>
      <c r="O3" s="43"/>
      <c r="P3" s="43"/>
      <c r="Q3" s="43"/>
      <c r="R3" s="43"/>
      <c r="S3" s="43"/>
      <c r="T3" s="28" t="s">
        <v>29</v>
      </c>
      <c r="U3" s="28"/>
    </row>
    <row r="4" s="55" customFormat="1" ht="26.7" customHeight="1" spans="1:21">
      <c r="A4" s="45" t="s">
        <v>147</v>
      </c>
      <c r="B4" s="45"/>
      <c r="C4" s="45"/>
      <c r="D4" s="62" t="s">
        <v>148</v>
      </c>
      <c r="E4" s="45" t="s">
        <v>197</v>
      </c>
      <c r="F4" s="45" t="s">
        <v>225</v>
      </c>
      <c r="G4" s="45"/>
      <c r="H4" s="45"/>
      <c r="I4" s="45"/>
      <c r="J4" s="45"/>
      <c r="K4" s="45" t="s">
        <v>226</v>
      </c>
      <c r="L4" s="45"/>
      <c r="M4" s="45"/>
      <c r="N4" s="45"/>
      <c r="O4" s="45"/>
      <c r="P4" s="45"/>
      <c r="Q4" s="45" t="s">
        <v>179</v>
      </c>
      <c r="R4" s="45" t="s">
        <v>227</v>
      </c>
      <c r="S4" s="45"/>
      <c r="T4" s="45"/>
      <c r="U4" s="45"/>
    </row>
    <row r="5" s="55" customFormat="1" ht="56.05" customHeight="1" spans="1:21">
      <c r="A5" s="45" t="s">
        <v>154</v>
      </c>
      <c r="B5" s="45" t="s">
        <v>155</v>
      </c>
      <c r="C5" s="45" t="s">
        <v>156</v>
      </c>
      <c r="D5" s="63"/>
      <c r="E5" s="45"/>
      <c r="F5" s="45" t="s">
        <v>128</v>
      </c>
      <c r="G5" s="45" t="s">
        <v>228</v>
      </c>
      <c r="H5" s="45" t="s">
        <v>229</v>
      </c>
      <c r="I5" s="45" t="s">
        <v>230</v>
      </c>
      <c r="J5" s="45" t="s">
        <v>231</v>
      </c>
      <c r="K5" s="45" t="s">
        <v>128</v>
      </c>
      <c r="L5" s="45" t="s">
        <v>232</v>
      </c>
      <c r="M5" s="45" t="s">
        <v>233</v>
      </c>
      <c r="N5" s="45" t="s">
        <v>234</v>
      </c>
      <c r="O5" s="45" t="s">
        <v>235</v>
      </c>
      <c r="P5" s="45" t="s">
        <v>236</v>
      </c>
      <c r="Q5" s="45"/>
      <c r="R5" s="45" t="s">
        <v>128</v>
      </c>
      <c r="S5" s="45" t="s">
        <v>237</v>
      </c>
      <c r="T5" s="45" t="s">
        <v>238</v>
      </c>
      <c r="U5" s="45" t="s">
        <v>223</v>
      </c>
    </row>
    <row r="6" s="55" customFormat="1" ht="32" customHeight="1" spans="1:21">
      <c r="A6" s="92"/>
      <c r="B6" s="92"/>
      <c r="C6" s="92"/>
      <c r="D6" s="92" t="s">
        <v>128</v>
      </c>
      <c r="E6" s="93">
        <f>E7+E8+E9+E10+E11+E12+E13</f>
        <v>167.38</v>
      </c>
      <c r="F6" s="93">
        <f t="shared" ref="F6:F12" si="0">G6+H6+I6+J6</f>
        <v>112.41</v>
      </c>
      <c r="G6" s="93">
        <f t="shared" ref="G6:J6" si="1">SUM(G7:G13)</f>
        <v>112.41</v>
      </c>
      <c r="H6" s="93">
        <f t="shared" si="1"/>
        <v>0</v>
      </c>
      <c r="I6" s="93">
        <f t="shared" si="1"/>
        <v>0</v>
      </c>
      <c r="J6" s="93">
        <f t="shared" si="1"/>
        <v>0</v>
      </c>
      <c r="K6" s="93">
        <f>L6+M6++N6+O6+P6</f>
        <v>38.71</v>
      </c>
      <c r="L6" s="93">
        <f t="shared" ref="L6:Q6" si="2">SUM(L7:L13)</f>
        <v>15.92</v>
      </c>
      <c r="M6" s="93">
        <f t="shared" si="2"/>
        <v>7.96</v>
      </c>
      <c r="N6" s="93">
        <f t="shared" si="2"/>
        <v>14.35</v>
      </c>
      <c r="O6" s="93">
        <f t="shared" si="2"/>
        <v>0</v>
      </c>
      <c r="P6" s="93">
        <f t="shared" si="2"/>
        <v>0.48</v>
      </c>
      <c r="Q6" s="93">
        <f t="shared" si="2"/>
        <v>11.94</v>
      </c>
      <c r="R6" s="93">
        <f t="shared" ref="R6:R12" si="3">S6+T6+U6</f>
        <v>4.32</v>
      </c>
      <c r="S6" s="93">
        <f t="shared" ref="S6:U6" si="4">SUM(S7:S13)</f>
        <v>4.32</v>
      </c>
      <c r="T6" s="93">
        <f t="shared" si="4"/>
        <v>0</v>
      </c>
      <c r="U6" s="93">
        <f t="shared" si="4"/>
        <v>0</v>
      </c>
    </row>
    <row r="7" s="55" customFormat="1" ht="32" customHeight="1" spans="1:21">
      <c r="A7" s="79">
        <v>208</v>
      </c>
      <c r="B7" s="79" t="s">
        <v>157</v>
      </c>
      <c r="C7" s="79" t="s">
        <v>157</v>
      </c>
      <c r="D7" s="94" t="s">
        <v>195</v>
      </c>
      <c r="E7" s="95">
        <f t="shared" ref="E7:E12" si="5">F7+K7+R7</f>
        <v>15.92</v>
      </c>
      <c r="F7" s="51">
        <f t="shared" si="0"/>
        <v>0</v>
      </c>
      <c r="G7" s="51"/>
      <c r="H7" s="51"/>
      <c r="I7" s="51"/>
      <c r="J7" s="51"/>
      <c r="K7" s="51">
        <f t="shared" ref="K7:K12" si="6">L7+M7+N7+O7+P7+Q7</f>
        <v>15.92</v>
      </c>
      <c r="L7" s="96">
        <v>15.92</v>
      </c>
      <c r="M7" s="51"/>
      <c r="N7" s="51"/>
      <c r="O7" s="51"/>
      <c r="P7" s="51"/>
      <c r="Q7" s="51"/>
      <c r="R7" s="51">
        <f t="shared" si="3"/>
        <v>0</v>
      </c>
      <c r="S7" s="51"/>
      <c r="T7" s="51"/>
      <c r="U7" s="51"/>
    </row>
    <row r="8" s="55" customFormat="1" ht="32" customHeight="1" spans="1:21">
      <c r="A8" s="79" t="s">
        <v>159</v>
      </c>
      <c r="B8" s="79" t="s">
        <v>157</v>
      </c>
      <c r="C8" s="79" t="s">
        <v>160</v>
      </c>
      <c r="D8" s="94" t="s">
        <v>161</v>
      </c>
      <c r="E8" s="95">
        <f t="shared" si="5"/>
        <v>7.96</v>
      </c>
      <c r="F8" s="51">
        <f t="shared" si="0"/>
        <v>0</v>
      </c>
      <c r="G8" s="51"/>
      <c r="H8" s="51"/>
      <c r="I8" s="51"/>
      <c r="J8" s="51"/>
      <c r="K8" s="51">
        <f t="shared" si="6"/>
        <v>7.96</v>
      </c>
      <c r="L8" s="97"/>
      <c r="M8" s="98">
        <v>7.96</v>
      </c>
      <c r="N8" s="51"/>
      <c r="O8" s="51"/>
      <c r="P8" s="51"/>
      <c r="Q8" s="51"/>
      <c r="R8" s="51">
        <f t="shared" si="3"/>
        <v>0</v>
      </c>
      <c r="S8" s="51"/>
      <c r="T8" s="51"/>
      <c r="U8" s="51"/>
    </row>
    <row r="9" s="55" customFormat="1" ht="32" customHeight="1" spans="1:21">
      <c r="A9" s="79" t="s">
        <v>159</v>
      </c>
      <c r="B9" s="79" t="s">
        <v>162</v>
      </c>
      <c r="C9" s="79" t="s">
        <v>162</v>
      </c>
      <c r="D9" s="99" t="s">
        <v>163</v>
      </c>
      <c r="E9" s="95">
        <f t="shared" si="5"/>
        <v>0.48</v>
      </c>
      <c r="F9" s="51">
        <f t="shared" si="0"/>
        <v>0</v>
      </c>
      <c r="G9" s="51"/>
      <c r="H9" s="51"/>
      <c r="I9" s="51"/>
      <c r="J9" s="51"/>
      <c r="K9" s="51">
        <f t="shared" si="6"/>
        <v>0.48</v>
      </c>
      <c r="L9" s="100"/>
      <c r="M9" s="101"/>
      <c r="N9" s="51"/>
      <c r="O9" s="51"/>
      <c r="P9" s="96">
        <v>0.48</v>
      </c>
      <c r="Q9" s="51"/>
      <c r="R9" s="51">
        <f t="shared" si="3"/>
        <v>0</v>
      </c>
      <c r="S9" s="51"/>
      <c r="T9" s="51"/>
      <c r="U9" s="51"/>
    </row>
    <row r="10" s="55" customFormat="1" ht="32" customHeight="1" spans="1:21">
      <c r="A10" s="79" t="s">
        <v>164</v>
      </c>
      <c r="B10" s="79" t="s">
        <v>165</v>
      </c>
      <c r="C10" s="79" t="s">
        <v>165</v>
      </c>
      <c r="D10" s="102" t="s">
        <v>166</v>
      </c>
      <c r="E10" s="95">
        <f t="shared" si="5"/>
        <v>116.73</v>
      </c>
      <c r="F10" s="51">
        <f t="shared" si="0"/>
        <v>112.41</v>
      </c>
      <c r="G10" s="96">
        <v>112.41</v>
      </c>
      <c r="H10" s="103"/>
      <c r="I10" s="103"/>
      <c r="J10" s="103"/>
      <c r="K10" s="51">
        <f t="shared" si="6"/>
        <v>0</v>
      </c>
      <c r="L10" s="103"/>
      <c r="M10" s="103"/>
      <c r="N10" s="103"/>
      <c r="O10" s="103"/>
      <c r="P10" s="103"/>
      <c r="Q10" s="103"/>
      <c r="R10" s="51">
        <f t="shared" si="3"/>
        <v>4.32</v>
      </c>
      <c r="S10" s="49">
        <v>4.32</v>
      </c>
      <c r="T10" s="103"/>
      <c r="U10" s="103"/>
    </row>
    <row r="11" s="55" customFormat="1" ht="32" customHeight="1" spans="1:21">
      <c r="A11" s="104" t="s">
        <v>164</v>
      </c>
      <c r="B11" s="104" t="s">
        <v>175</v>
      </c>
      <c r="C11" s="104" t="s">
        <v>162</v>
      </c>
      <c r="D11" s="105" t="s">
        <v>176</v>
      </c>
      <c r="E11" s="95">
        <f t="shared" si="5"/>
        <v>14.35</v>
      </c>
      <c r="F11" s="51">
        <f t="shared" si="0"/>
        <v>0</v>
      </c>
      <c r="G11" s="106"/>
      <c r="H11" s="106"/>
      <c r="I11" s="106"/>
      <c r="J11" s="106"/>
      <c r="K11" s="51">
        <f t="shared" si="6"/>
        <v>14.35</v>
      </c>
      <c r="L11" s="106"/>
      <c r="M11" s="106"/>
      <c r="N11" s="107">
        <v>14.35</v>
      </c>
      <c r="O11" s="106"/>
      <c r="P11" s="106"/>
      <c r="Q11" s="106"/>
      <c r="R11" s="51">
        <f t="shared" si="3"/>
        <v>0</v>
      </c>
      <c r="S11" s="106"/>
      <c r="T11" s="106"/>
      <c r="U11" s="106"/>
    </row>
    <row r="12" s="55" customFormat="1" ht="32" customHeight="1" spans="1:21">
      <c r="A12" s="79">
        <v>221</v>
      </c>
      <c r="B12" s="79" t="s">
        <v>167</v>
      </c>
      <c r="C12" s="79" t="s">
        <v>165</v>
      </c>
      <c r="D12" s="108" t="s">
        <v>179</v>
      </c>
      <c r="E12" s="95">
        <f t="shared" si="5"/>
        <v>11.94</v>
      </c>
      <c r="F12" s="51">
        <f t="shared" si="0"/>
        <v>0</v>
      </c>
      <c r="G12" s="106"/>
      <c r="H12" s="106"/>
      <c r="I12" s="106"/>
      <c r="J12" s="106"/>
      <c r="K12" s="51">
        <f t="shared" si="6"/>
        <v>11.94</v>
      </c>
      <c r="L12" s="106"/>
      <c r="M12" s="106"/>
      <c r="N12" s="106"/>
      <c r="O12" s="106"/>
      <c r="P12" s="106"/>
      <c r="Q12" s="106">
        <v>11.94</v>
      </c>
      <c r="R12" s="51">
        <f t="shared" si="3"/>
        <v>0</v>
      </c>
      <c r="S12" s="106"/>
      <c r="T12" s="106"/>
      <c r="U12" s="106"/>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A3" sqref="A3:H3"/>
    </sheetView>
  </sheetViews>
  <sheetFormatPr defaultColWidth="10" defaultRowHeight="14"/>
  <cols>
    <col min="1" max="1" width="4.75454545454545" customWidth="1"/>
    <col min="2" max="2" width="5.83636363636364" customWidth="1"/>
    <col min="3" max="4" width="7.6" customWidth="1"/>
    <col min="5" max="5" width="10.2272727272727" customWidth="1"/>
    <col min="6" max="6" width="14" customWidth="1"/>
    <col min="7" max="7" width="11.6363636363636" customWidth="1"/>
    <col min="8" max="8" width="12.0727272727273" customWidth="1"/>
    <col min="9" max="9" width="11.9454545454545" customWidth="1"/>
    <col min="10" max="10" width="26" customWidth="1"/>
    <col min="11" max="12" width="9.76363636363636" customWidth="1"/>
  </cols>
  <sheetData>
    <row r="1" ht="16.35" customHeight="1" spans="1:10">
      <c r="A1" s="25"/>
    </row>
    <row r="2" ht="46.55" customHeight="1" spans="1:10">
      <c r="A2" s="42" t="s">
        <v>15</v>
      </c>
      <c r="B2" s="42"/>
      <c r="C2" s="42"/>
      <c r="D2" s="42"/>
      <c r="E2" s="42"/>
      <c r="F2" s="42"/>
      <c r="G2" s="42"/>
      <c r="H2" s="42"/>
      <c r="I2" s="42"/>
      <c r="J2" s="42"/>
    </row>
    <row r="3" ht="24.15" customHeight="1" spans="1:10">
      <c r="A3" s="43" t="s">
        <v>28</v>
      </c>
      <c r="B3" s="43"/>
      <c r="C3" s="43"/>
      <c r="D3" s="43"/>
      <c r="E3" s="43"/>
      <c r="F3" s="43"/>
      <c r="G3" s="43"/>
      <c r="H3" s="43"/>
      <c r="I3" s="28" t="s">
        <v>29</v>
      </c>
      <c r="J3" s="28"/>
    </row>
    <row r="4" ht="23.25" customHeight="1" spans="1:10">
      <c r="A4" s="29" t="s">
        <v>147</v>
      </c>
      <c r="B4" s="29"/>
      <c r="C4" s="29"/>
      <c r="D4" s="77" t="s">
        <v>148</v>
      </c>
      <c r="E4" s="29" t="s">
        <v>239</v>
      </c>
      <c r="F4" s="29" t="s">
        <v>240</v>
      </c>
      <c r="G4" s="29" t="s">
        <v>241</v>
      </c>
      <c r="H4" s="29" t="s">
        <v>242</v>
      </c>
      <c r="I4" s="29" t="s">
        <v>243</v>
      </c>
      <c r="J4" s="29" t="s">
        <v>244</v>
      </c>
    </row>
    <row r="5" ht="23.25" customHeight="1" spans="1:10">
      <c r="A5" s="29" t="s">
        <v>154</v>
      </c>
      <c r="B5" s="29" t="s">
        <v>155</v>
      </c>
      <c r="C5" s="29" t="s">
        <v>156</v>
      </c>
      <c r="D5" s="78"/>
      <c r="E5" s="29"/>
      <c r="F5" s="29"/>
      <c r="G5" s="29"/>
      <c r="H5" s="29"/>
      <c r="I5" s="29"/>
      <c r="J5" s="29"/>
    </row>
    <row r="6" ht="22.8" customHeight="1" spans="1:10">
      <c r="A6" s="82"/>
      <c r="B6" s="82"/>
      <c r="C6" s="82"/>
      <c r="D6" s="82"/>
      <c r="E6" s="83">
        <f>F6+G6+H6+I6+J6</f>
        <v>0</v>
      </c>
      <c r="F6" s="90"/>
      <c r="G6" s="90"/>
      <c r="H6" s="90"/>
      <c r="I6" s="90"/>
      <c r="J6" s="90"/>
    </row>
    <row r="7" ht="22.8" customHeight="1" spans="1:10">
      <c r="A7" s="82"/>
      <c r="B7" s="82"/>
      <c r="C7" s="82"/>
      <c r="D7" s="82"/>
      <c r="E7" s="83">
        <f>F7+G7+H7+I7+J7</f>
        <v>0</v>
      </c>
      <c r="F7" s="90"/>
      <c r="G7" s="90"/>
      <c r="H7" s="90"/>
      <c r="I7" s="90"/>
      <c r="J7" s="90"/>
    </row>
    <row r="8" ht="22.8" customHeight="1" spans="1:10">
      <c r="A8" s="82"/>
      <c r="B8" s="82"/>
      <c r="C8" s="82"/>
      <c r="D8" s="82"/>
      <c r="E8" s="83">
        <f>F8+G8+H8+I8+J8</f>
        <v>0</v>
      </c>
      <c r="F8" s="90"/>
      <c r="G8" s="90"/>
      <c r="H8" s="90"/>
      <c r="I8" s="90"/>
      <c r="J8" s="90"/>
    </row>
    <row r="9" ht="22.8" customHeight="1" spans="1:10">
      <c r="A9" s="85"/>
      <c r="B9" s="85"/>
      <c r="C9" s="85"/>
      <c r="D9" s="85"/>
      <c r="E9" s="83">
        <f>F9+G9+H9+I9+J9</f>
        <v>0</v>
      </c>
      <c r="F9" s="86"/>
      <c r="G9" s="86"/>
      <c r="H9" s="86"/>
      <c r="I9" s="86"/>
      <c r="J9" s="86"/>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3" sqref="A3:O3"/>
    </sheetView>
  </sheetViews>
  <sheetFormatPr defaultColWidth="10" defaultRowHeight="14"/>
  <cols>
    <col min="1" max="1" width="4.75454545454545" customWidth="1"/>
    <col min="2" max="2" width="5.42727272727273" customWidth="1"/>
    <col min="3" max="3" width="5.96363636363636" customWidth="1"/>
    <col min="4" max="4" width="12" customWidth="1"/>
    <col min="5" max="17" width="7.69090909090909" customWidth="1"/>
    <col min="18" max="19" width="9.76363636363636" customWidth="1"/>
  </cols>
  <sheetData>
    <row r="1" ht="16.35" customHeight="1" spans="1:17">
      <c r="A1" s="25"/>
    </row>
    <row r="2" ht="40.5" customHeight="1" spans="1:17">
      <c r="A2" s="42" t="s">
        <v>16</v>
      </c>
      <c r="B2" s="42"/>
      <c r="C2" s="42"/>
      <c r="D2" s="42"/>
      <c r="E2" s="42"/>
      <c r="F2" s="42"/>
      <c r="G2" s="42"/>
      <c r="H2" s="42"/>
      <c r="I2" s="42"/>
      <c r="J2" s="42"/>
      <c r="K2" s="42"/>
      <c r="L2" s="42"/>
      <c r="M2" s="42"/>
      <c r="N2" s="42"/>
      <c r="O2" s="42"/>
      <c r="P2" s="42"/>
      <c r="Q2" s="42"/>
    </row>
    <row r="3" ht="24.15" customHeight="1" spans="1:17">
      <c r="A3" s="27" t="s">
        <v>28</v>
      </c>
      <c r="B3" s="27"/>
      <c r="C3" s="27"/>
      <c r="D3" s="27"/>
      <c r="E3" s="27"/>
      <c r="F3" s="27"/>
      <c r="G3" s="27"/>
      <c r="H3" s="27"/>
      <c r="I3" s="27"/>
      <c r="J3" s="27"/>
      <c r="K3" s="27"/>
      <c r="L3" s="27"/>
      <c r="M3" s="27"/>
      <c r="N3" s="27"/>
      <c r="O3" s="27"/>
      <c r="P3" s="28" t="s">
        <v>29</v>
      </c>
      <c r="Q3" s="28"/>
    </row>
    <row r="4" ht="24.15" customHeight="1" spans="1:17">
      <c r="A4" s="29" t="s">
        <v>147</v>
      </c>
      <c r="B4" s="29"/>
      <c r="C4" s="29"/>
      <c r="D4" s="77" t="s">
        <v>148</v>
      </c>
      <c r="E4" s="29" t="s">
        <v>239</v>
      </c>
      <c r="F4" s="29" t="s">
        <v>245</v>
      </c>
      <c r="G4" s="29" t="s">
        <v>246</v>
      </c>
      <c r="H4" s="29" t="s">
        <v>247</v>
      </c>
      <c r="I4" s="29" t="s">
        <v>248</v>
      </c>
      <c r="J4" s="29" t="s">
        <v>249</v>
      </c>
      <c r="K4" s="29" t="s">
        <v>250</v>
      </c>
      <c r="L4" s="29" t="s">
        <v>251</v>
      </c>
      <c r="M4" s="29" t="s">
        <v>241</v>
      </c>
      <c r="N4" s="29" t="s">
        <v>252</v>
      </c>
      <c r="O4" s="29" t="s">
        <v>253</v>
      </c>
      <c r="P4" s="29" t="s">
        <v>242</v>
      </c>
      <c r="Q4" s="29" t="s">
        <v>244</v>
      </c>
    </row>
    <row r="5" ht="21.55" customHeight="1" spans="1:17">
      <c r="A5" s="29" t="s">
        <v>154</v>
      </c>
      <c r="B5" s="29" t="s">
        <v>155</v>
      </c>
      <c r="C5" s="29" t="s">
        <v>156</v>
      </c>
      <c r="D5" s="78"/>
      <c r="E5" s="29"/>
      <c r="F5" s="29"/>
      <c r="G5" s="29"/>
      <c r="H5" s="29"/>
      <c r="I5" s="29"/>
      <c r="J5" s="29"/>
      <c r="K5" s="29"/>
      <c r="L5" s="29"/>
      <c r="M5" s="29"/>
      <c r="N5" s="29"/>
      <c r="O5" s="29"/>
      <c r="P5" s="29"/>
      <c r="Q5" s="29"/>
    </row>
    <row r="6" ht="22.8" customHeight="1" spans="1:17">
      <c r="A6" s="82"/>
      <c r="B6" s="82"/>
      <c r="C6" s="82"/>
      <c r="D6" s="82"/>
      <c r="E6" s="83">
        <f>F6+G6+H6+I6+J6+K6+L6+M6+N6+O6+P6+Q6</f>
        <v>0</v>
      </c>
      <c r="F6" s="90"/>
      <c r="G6" s="90"/>
      <c r="H6" s="90"/>
      <c r="I6" s="90"/>
      <c r="J6" s="90"/>
      <c r="K6" s="90"/>
      <c r="L6" s="90"/>
      <c r="M6" s="90"/>
      <c r="N6" s="90"/>
      <c r="O6" s="90"/>
      <c r="P6" s="90"/>
      <c r="Q6" s="90"/>
    </row>
    <row r="7" ht="22.8" customHeight="1" spans="1:17">
      <c r="A7" s="82"/>
      <c r="B7" s="82"/>
      <c r="C7" s="82"/>
      <c r="D7" s="82"/>
      <c r="E7" s="83">
        <f>F7+G7+H7+I7+J7+K7+L7+M7+N7+O7+P7+Q7</f>
        <v>0</v>
      </c>
      <c r="F7" s="90"/>
      <c r="G7" s="90"/>
      <c r="H7" s="90"/>
      <c r="I7" s="90"/>
      <c r="J7" s="90"/>
      <c r="K7" s="90"/>
      <c r="L7" s="90"/>
      <c r="M7" s="90"/>
      <c r="N7" s="90"/>
      <c r="O7" s="90"/>
      <c r="P7" s="90"/>
      <c r="Q7" s="90"/>
    </row>
    <row r="8" ht="22.8" customHeight="1" spans="1:17">
      <c r="A8" s="82"/>
      <c r="B8" s="82"/>
      <c r="C8" s="82"/>
      <c r="D8" s="82"/>
      <c r="E8" s="83">
        <f>F8+G8+H8+I8+J8+K8+L8+M8+N8+O8+P8+Q8</f>
        <v>0</v>
      </c>
      <c r="F8" s="90"/>
      <c r="G8" s="90"/>
      <c r="H8" s="90"/>
      <c r="I8" s="90"/>
      <c r="J8" s="90"/>
      <c r="K8" s="90"/>
      <c r="L8" s="90"/>
      <c r="M8" s="90"/>
      <c r="N8" s="90"/>
      <c r="O8" s="90"/>
      <c r="P8" s="90"/>
      <c r="Q8" s="90"/>
    </row>
    <row r="9" ht="22.8" customHeight="1" spans="1:17">
      <c r="A9" s="85"/>
      <c r="B9" s="85"/>
      <c r="C9" s="85"/>
      <c r="D9" s="85"/>
      <c r="E9" s="83">
        <f>F9+G9+H9+I9+J9+K9+L9+M9+N9+O9+P9+Q9</f>
        <v>0</v>
      </c>
      <c r="F9" s="86"/>
      <c r="G9" s="86"/>
      <c r="H9" s="86"/>
      <c r="I9" s="86"/>
      <c r="J9" s="86"/>
      <c r="K9" s="86"/>
      <c r="L9" s="86"/>
      <c r="M9" s="86"/>
      <c r="N9" s="86"/>
      <c r="O9" s="86"/>
      <c r="P9" s="86"/>
      <c r="Q9" s="86"/>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4"/>
  <cols>
    <col min="1" max="1" width="3.66363636363636" customWidth="1"/>
    <col min="2" max="2" width="4.61818181818182" customWidth="1"/>
    <col min="3" max="3" width="5.28181818181818" customWidth="1"/>
    <col min="4" max="4" width="16.3727272727273" customWidth="1"/>
    <col min="5" max="5" width="9.63636363636364" customWidth="1"/>
    <col min="6" max="6" width="8.41818181818182" customWidth="1"/>
    <col min="7" max="16" width="7.18181818181818" customWidth="1"/>
    <col min="17" max="17" width="8.55454545454545" customWidth="1"/>
    <col min="18" max="19" width="7.18181818181818" customWidth="1"/>
    <col min="20" max="21" width="9.76363636363636" customWidth="1"/>
  </cols>
  <sheetData>
    <row r="1" ht="16.35" customHeight="1" spans="1:19">
      <c r="A1" s="25"/>
    </row>
    <row r="2" ht="36.2" customHeight="1" spans="1:19">
      <c r="A2" s="42" t="s">
        <v>17</v>
      </c>
      <c r="B2" s="42"/>
      <c r="C2" s="42"/>
      <c r="D2" s="42"/>
      <c r="E2" s="42"/>
      <c r="F2" s="42"/>
      <c r="G2" s="42"/>
      <c r="H2" s="42"/>
      <c r="I2" s="42"/>
      <c r="J2" s="42"/>
      <c r="K2" s="42"/>
      <c r="L2" s="42"/>
      <c r="M2" s="42"/>
      <c r="N2" s="42"/>
      <c r="O2" s="42"/>
      <c r="P2" s="42"/>
      <c r="Q2" s="42"/>
      <c r="R2" s="42"/>
      <c r="S2" s="42"/>
    </row>
    <row r="3" ht="24.15" customHeight="1" spans="1:19">
      <c r="A3" s="27" t="s">
        <v>28</v>
      </c>
      <c r="B3" s="27"/>
      <c r="C3" s="27"/>
      <c r="D3" s="27"/>
      <c r="E3" s="27"/>
      <c r="F3" s="27"/>
      <c r="G3" s="27"/>
      <c r="H3" s="27"/>
      <c r="I3" s="27"/>
      <c r="J3" s="27"/>
      <c r="K3" s="27"/>
      <c r="L3" s="27"/>
      <c r="M3" s="27"/>
      <c r="N3" s="27"/>
      <c r="O3" s="27"/>
      <c r="P3" s="27"/>
      <c r="Q3" s="27"/>
      <c r="R3" s="28" t="s">
        <v>29</v>
      </c>
      <c r="S3" s="28"/>
    </row>
    <row r="4" s="55" customFormat="1" ht="28.45" customHeight="1" spans="1:19">
      <c r="A4" s="45" t="s">
        <v>147</v>
      </c>
      <c r="B4" s="45"/>
      <c r="C4" s="45"/>
      <c r="D4" s="62" t="s">
        <v>148</v>
      </c>
      <c r="E4" s="45" t="s">
        <v>239</v>
      </c>
      <c r="F4" s="45" t="s">
        <v>182</v>
      </c>
      <c r="G4" s="45"/>
      <c r="H4" s="45"/>
      <c r="I4" s="45"/>
      <c r="J4" s="45"/>
      <c r="K4" s="45"/>
      <c r="L4" s="45"/>
      <c r="M4" s="45"/>
      <c r="N4" s="45"/>
      <c r="O4" s="45"/>
      <c r="P4" s="45"/>
      <c r="Q4" s="45" t="s">
        <v>185</v>
      </c>
      <c r="R4" s="45"/>
      <c r="S4" s="45"/>
    </row>
    <row r="5" s="55" customFormat="1" ht="36.2" customHeight="1" spans="1:19">
      <c r="A5" s="45" t="s">
        <v>154</v>
      </c>
      <c r="B5" s="45" t="s">
        <v>155</v>
      </c>
      <c r="C5" s="45" t="s">
        <v>156</v>
      </c>
      <c r="D5" s="63"/>
      <c r="E5" s="45"/>
      <c r="F5" s="45" t="s">
        <v>128</v>
      </c>
      <c r="G5" s="45" t="s">
        <v>254</v>
      </c>
      <c r="H5" s="45" t="s">
        <v>255</v>
      </c>
      <c r="I5" s="45" t="s">
        <v>256</v>
      </c>
      <c r="J5" s="45" t="s">
        <v>257</v>
      </c>
      <c r="K5" s="45" t="s">
        <v>258</v>
      </c>
      <c r="L5" s="45" t="s">
        <v>259</v>
      </c>
      <c r="M5" s="45" t="s">
        <v>260</v>
      </c>
      <c r="N5" s="45" t="s">
        <v>261</v>
      </c>
      <c r="O5" s="45" t="s">
        <v>262</v>
      </c>
      <c r="P5" s="45" t="s">
        <v>263</v>
      </c>
      <c r="Q5" s="45" t="s">
        <v>128</v>
      </c>
      <c r="R5" s="45" t="s">
        <v>220</v>
      </c>
      <c r="S5" s="45" t="s">
        <v>224</v>
      </c>
    </row>
    <row r="6" s="87" customFormat="1" ht="30" customHeight="1" spans="1:19">
      <c r="A6" s="88" t="s">
        <v>164</v>
      </c>
      <c r="B6" s="88" t="s">
        <v>165</v>
      </c>
      <c r="C6" s="88" t="s">
        <v>167</v>
      </c>
      <c r="D6" s="89" t="s">
        <v>168</v>
      </c>
      <c r="E6" s="56">
        <f>F6+Q6</f>
        <v>34.72</v>
      </c>
      <c r="F6" s="56">
        <f>G6+H6+I6+J6+K6+L6++M6+N6+O6+P6</f>
        <v>34.72</v>
      </c>
      <c r="G6" s="56">
        <v>14.85</v>
      </c>
      <c r="H6" s="56"/>
      <c r="I6" s="56"/>
      <c r="J6" s="56"/>
      <c r="K6" s="56">
        <v>19.87</v>
      </c>
      <c r="L6" s="56"/>
      <c r="M6" s="56"/>
      <c r="N6" s="56"/>
      <c r="O6" s="56"/>
      <c r="P6" s="56"/>
      <c r="Q6" s="56">
        <f>R6+S6</f>
        <v>0</v>
      </c>
      <c r="R6" s="56"/>
      <c r="S6" s="56"/>
    </row>
    <row r="7" ht="30" customHeight="1" spans="1:19">
      <c r="A7" s="32"/>
      <c r="B7" s="32"/>
      <c r="C7" s="32"/>
      <c r="D7" s="32"/>
      <c r="E7" s="56"/>
      <c r="F7" s="56"/>
      <c r="G7" s="81"/>
      <c r="H7" s="81"/>
      <c r="I7" s="81"/>
      <c r="J7" s="81"/>
      <c r="K7" s="81"/>
      <c r="L7" s="81"/>
      <c r="M7" s="81"/>
      <c r="N7" s="81"/>
      <c r="O7" s="81"/>
      <c r="P7" s="81"/>
      <c r="Q7" s="56"/>
      <c r="R7" s="81"/>
      <c r="S7" s="81"/>
    </row>
    <row r="8" ht="30" customHeight="1" spans="1:19">
      <c r="A8" s="32"/>
      <c r="B8" s="32"/>
      <c r="C8" s="32"/>
      <c r="D8" s="32"/>
      <c r="E8" s="56"/>
      <c r="F8" s="56"/>
      <c r="G8" s="81"/>
      <c r="H8" s="81"/>
      <c r="I8" s="81"/>
      <c r="J8" s="81"/>
      <c r="K8" s="81"/>
      <c r="L8" s="81"/>
      <c r="M8" s="81"/>
      <c r="N8" s="81"/>
      <c r="O8" s="81"/>
      <c r="P8" s="81"/>
      <c r="Q8" s="56"/>
      <c r="R8" s="81"/>
      <c r="S8" s="81"/>
    </row>
    <row r="9" ht="30" customHeight="1" spans="1:19">
      <c r="A9" s="65"/>
      <c r="B9" s="65"/>
      <c r="C9" s="65"/>
      <c r="D9" s="65"/>
      <c r="E9" s="56"/>
      <c r="F9" s="56"/>
      <c r="G9" s="61"/>
      <c r="H9" s="61"/>
      <c r="I9" s="61"/>
      <c r="J9" s="61"/>
      <c r="K9" s="61"/>
      <c r="L9" s="61"/>
      <c r="M9" s="61"/>
      <c r="N9" s="61"/>
      <c r="O9" s="61"/>
      <c r="P9" s="61"/>
      <c r="Q9" s="56"/>
      <c r="R9" s="61"/>
      <c r="S9" s="61"/>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A3" sqref="A3:AD3"/>
    </sheetView>
  </sheetViews>
  <sheetFormatPr defaultColWidth="10" defaultRowHeight="14"/>
  <cols>
    <col min="1" max="1" width="5.28181818181818" customWidth="1"/>
    <col min="2" max="2" width="5.56363636363636" customWidth="1"/>
    <col min="3" max="3" width="5.83636363636364" customWidth="1"/>
    <col min="4" max="4" width="12.7727272727273" customWidth="1"/>
    <col min="5" max="5" width="10.7181818181818" customWidth="1"/>
    <col min="6" max="32" width="7.18181818181818" customWidth="1"/>
    <col min="33" max="34" width="9.76363636363636" customWidth="1"/>
  </cols>
  <sheetData>
    <row r="1" ht="16.35" customHeight="1" spans="1:32">
      <c r="A1" s="25"/>
    </row>
    <row r="2" ht="43.95" customHeight="1" spans="1:32">
      <c r="A2" s="42" t="s">
        <v>18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row>
    <row r="3" ht="24.15" customHeight="1" spans="1:32">
      <c r="A3" s="27" t="s">
        <v>28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8" t="s">
        <v>29</v>
      </c>
      <c r="AF3" s="28"/>
    </row>
    <row r="4" ht="25" customHeight="1" spans="1:32">
      <c r="A4" s="29" t="s">
        <v>147</v>
      </c>
      <c r="B4" s="29"/>
      <c r="C4" s="29"/>
      <c r="D4" s="77" t="s">
        <v>148</v>
      </c>
      <c r="E4" s="29" t="s">
        <v>264</v>
      </c>
      <c r="F4" s="29" t="s">
        <v>265</v>
      </c>
      <c r="G4" s="29" t="s">
        <v>266</v>
      </c>
      <c r="H4" s="29" t="s">
        <v>267</v>
      </c>
      <c r="I4" s="29" t="s">
        <v>268</v>
      </c>
      <c r="J4" s="29" t="s">
        <v>269</v>
      </c>
      <c r="K4" s="29" t="s">
        <v>270</v>
      </c>
      <c r="L4" s="29" t="s">
        <v>271</v>
      </c>
      <c r="M4" s="29" t="s">
        <v>272</v>
      </c>
      <c r="N4" s="29" t="s">
        <v>273</v>
      </c>
      <c r="O4" s="29" t="s">
        <v>274</v>
      </c>
      <c r="P4" s="29" t="s">
        <v>260</v>
      </c>
      <c r="Q4" s="29" t="s">
        <v>262</v>
      </c>
      <c r="R4" s="29" t="s">
        <v>275</v>
      </c>
      <c r="S4" s="29" t="s">
        <v>255</v>
      </c>
      <c r="T4" s="29" t="s">
        <v>256</v>
      </c>
      <c r="U4" s="29" t="s">
        <v>259</v>
      </c>
      <c r="V4" s="29" t="s">
        <v>276</v>
      </c>
      <c r="W4" s="29" t="s">
        <v>277</v>
      </c>
      <c r="X4" s="29" t="s">
        <v>278</v>
      </c>
      <c r="Y4" s="29" t="s">
        <v>279</v>
      </c>
      <c r="Z4" s="29" t="s">
        <v>258</v>
      </c>
      <c r="AA4" s="29" t="s">
        <v>280</v>
      </c>
      <c r="AB4" s="29" t="s">
        <v>281</v>
      </c>
      <c r="AC4" s="29" t="s">
        <v>261</v>
      </c>
      <c r="AD4" s="29" t="s">
        <v>282</v>
      </c>
      <c r="AE4" s="29" t="s">
        <v>283</v>
      </c>
      <c r="AF4" s="29" t="s">
        <v>263</v>
      </c>
    </row>
    <row r="5" ht="21.55" customHeight="1" spans="1:32">
      <c r="A5" s="29" t="s">
        <v>154</v>
      </c>
      <c r="B5" s="29" t="s">
        <v>155</v>
      </c>
      <c r="C5" s="29" t="s">
        <v>156</v>
      </c>
      <c r="D5" s="78"/>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row>
    <row r="6" s="55" customFormat="1" ht="22.8" customHeight="1" spans="1:32">
      <c r="A6" s="79" t="s">
        <v>164</v>
      </c>
      <c r="B6" s="79" t="s">
        <v>165</v>
      </c>
      <c r="C6" s="79" t="s">
        <v>167</v>
      </c>
      <c r="D6" s="80" t="s">
        <v>168</v>
      </c>
      <c r="E6" s="56">
        <f>SUM(F6:AF6)</f>
        <v>34.72</v>
      </c>
      <c r="F6" s="81">
        <v>5</v>
      </c>
      <c r="G6" s="81">
        <v>3</v>
      </c>
      <c r="H6" s="81"/>
      <c r="I6" s="81"/>
      <c r="J6" s="81"/>
      <c r="K6" s="81"/>
      <c r="L6" s="81">
        <v>0.8</v>
      </c>
      <c r="M6" s="81"/>
      <c r="N6" s="81"/>
      <c r="O6" s="81">
        <v>2</v>
      </c>
      <c r="P6" s="81"/>
      <c r="Q6" s="81">
        <v>2</v>
      </c>
      <c r="R6" s="81"/>
      <c r="S6" s="81"/>
      <c r="T6" s="81"/>
      <c r="U6" s="81"/>
      <c r="V6" s="81"/>
      <c r="W6" s="81"/>
      <c r="X6" s="81"/>
      <c r="Y6" s="81"/>
      <c r="Z6" s="81">
        <v>19.87</v>
      </c>
      <c r="AA6" s="81"/>
      <c r="AB6" s="81"/>
      <c r="AC6" s="81"/>
      <c r="AD6" s="81"/>
      <c r="AE6" s="81"/>
      <c r="AF6" s="81">
        <v>2.05</v>
      </c>
    </row>
    <row r="7" ht="22.8" customHeight="1" spans="1:32">
      <c r="A7" s="82"/>
      <c r="B7" s="82"/>
      <c r="C7" s="82"/>
      <c r="D7" s="82"/>
      <c r="E7" s="83"/>
      <c r="F7" s="84"/>
      <c r="G7" s="84"/>
      <c r="H7" s="84"/>
      <c r="I7" s="84"/>
      <c r="J7" s="84"/>
      <c r="K7" s="84"/>
      <c r="L7" s="84"/>
      <c r="M7" s="84"/>
      <c r="N7" s="84"/>
      <c r="O7" s="84"/>
      <c r="P7" s="84"/>
      <c r="Q7" s="84"/>
      <c r="R7" s="84"/>
      <c r="S7" s="84"/>
      <c r="T7" s="84"/>
      <c r="U7" s="84"/>
      <c r="V7" s="84"/>
      <c r="W7" s="84"/>
      <c r="X7" s="84"/>
      <c r="Y7" s="84"/>
      <c r="Z7" s="84"/>
      <c r="AA7" s="84"/>
      <c r="AB7" s="84"/>
      <c r="AC7" s="84"/>
      <c r="AD7" s="84"/>
      <c r="AE7" s="84"/>
      <c r="AF7" s="84"/>
    </row>
    <row r="8" ht="22.8" customHeight="1" spans="1:32">
      <c r="A8" s="82"/>
      <c r="B8" s="82"/>
      <c r="C8" s="82"/>
      <c r="D8" s="82"/>
      <c r="E8" s="83"/>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ht="22.8" customHeight="1" spans="1:32">
      <c r="A9" s="85"/>
      <c r="B9" s="85"/>
      <c r="C9" s="85"/>
      <c r="D9" s="85"/>
      <c r="E9" s="83"/>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3" sqref="A3:E3"/>
    </sheetView>
  </sheetViews>
  <sheetFormatPr defaultColWidth="10" defaultRowHeight="14" outlineLevelRow="7" outlineLevelCol="6"/>
  <cols>
    <col min="1" max="1" width="25.1090909090909" customWidth="1"/>
    <col min="2" max="2" width="20.7545454545455" customWidth="1"/>
    <col min="3" max="3" width="12.3545454545455" customWidth="1"/>
    <col min="4" max="4" width="10.3181818181818" customWidth="1"/>
    <col min="5" max="5" width="14.1181818181818" customWidth="1"/>
    <col min="6" max="6" width="13.7" customWidth="1"/>
    <col min="7" max="7" width="15.7545454545455" customWidth="1"/>
    <col min="8" max="8" width="9.76363636363636" customWidth="1"/>
  </cols>
  <sheetData>
    <row r="1" ht="16.35" customHeight="1"/>
    <row r="2" ht="33.6" customHeight="1" spans="1:7">
      <c r="A2" s="68" t="s">
        <v>19</v>
      </c>
      <c r="B2" s="68"/>
      <c r="C2" s="68"/>
      <c r="D2" s="68"/>
      <c r="E2" s="68"/>
      <c r="F2" s="68"/>
      <c r="G2" s="68"/>
    </row>
    <row r="3" ht="24.15" customHeight="1" spans="1:7">
      <c r="A3" s="69" t="s">
        <v>28</v>
      </c>
      <c r="B3" s="69"/>
      <c r="C3" s="69"/>
      <c r="D3" s="69"/>
      <c r="E3" s="69"/>
      <c r="F3" s="70" t="s">
        <v>29</v>
      </c>
      <c r="G3" s="70"/>
    </row>
    <row r="4" s="55" customFormat="1" ht="23.25" customHeight="1" spans="1:7">
      <c r="A4" s="71" t="s">
        <v>284</v>
      </c>
      <c r="B4" s="71" t="s">
        <v>285</v>
      </c>
      <c r="C4" s="71" t="s">
        <v>286</v>
      </c>
      <c r="D4" s="71" t="s">
        <v>287</v>
      </c>
      <c r="E4" s="71"/>
      <c r="F4" s="71"/>
      <c r="G4" s="71" t="s">
        <v>288</v>
      </c>
    </row>
    <row r="5" s="55" customFormat="1" ht="25.85" customHeight="1" spans="1:7">
      <c r="A5" s="71"/>
      <c r="B5" s="71"/>
      <c r="C5" s="71"/>
      <c r="D5" s="71" t="s">
        <v>131</v>
      </c>
      <c r="E5" s="71" t="s">
        <v>289</v>
      </c>
      <c r="F5" s="71" t="s">
        <v>290</v>
      </c>
      <c r="G5" s="71"/>
    </row>
    <row r="6" s="55" customFormat="1" ht="30" customHeight="1" spans="1:7">
      <c r="A6" s="72"/>
      <c r="B6" s="73">
        <f>C6+D6+G6</f>
        <v>0</v>
      </c>
      <c r="C6" s="74"/>
      <c r="D6" s="73">
        <f>E6+F6</f>
        <v>0</v>
      </c>
      <c r="E6" s="74"/>
      <c r="F6" s="74"/>
      <c r="G6" s="74"/>
    </row>
    <row r="7" s="55" customFormat="1" ht="30" customHeight="1" spans="1:7">
      <c r="A7" s="75"/>
      <c r="B7" s="73">
        <f>C7+D7+G7</f>
        <v>0</v>
      </c>
      <c r="C7" s="76"/>
      <c r="D7" s="73">
        <f>E7+F7</f>
        <v>0</v>
      </c>
      <c r="E7" s="76"/>
      <c r="F7" s="76"/>
      <c r="G7" s="76"/>
    </row>
    <row r="8" s="55" customFormat="1" ht="30" customHeight="1" spans="1:7">
      <c r="A8" s="60"/>
      <c r="B8" s="73">
        <f>C8+D8+G8</f>
        <v>0</v>
      </c>
      <c r="C8" s="61"/>
      <c r="D8" s="73">
        <f>E8+F8</f>
        <v>0</v>
      </c>
      <c r="E8" s="61"/>
      <c r="F8" s="61"/>
      <c r="G8" s="61"/>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F3"/>
    </sheetView>
  </sheetViews>
  <sheetFormatPr defaultColWidth="10" defaultRowHeight="14" outlineLevelCol="7"/>
  <cols>
    <col min="1" max="1" width="11.4" customWidth="1"/>
    <col min="2" max="2" width="24.8363636363636" customWidth="1"/>
    <col min="3" max="3" width="16.1454545454545" customWidth="1"/>
    <col min="4" max="4" width="12.8909090909091" customWidth="1"/>
    <col min="5" max="5" width="16.2545454545455" customWidth="1"/>
    <col min="6" max="6" width="19.3727272727273" customWidth="1"/>
    <col min="7" max="7" width="14.1181818181818" customWidth="1"/>
    <col min="8" max="8" width="16.6909090909091" customWidth="1"/>
    <col min="9" max="9" width="9.76363636363636" customWidth="1"/>
  </cols>
  <sheetData>
    <row r="1" ht="16.35" customHeight="1" spans="1:8">
      <c r="A1" s="25"/>
    </row>
    <row r="2" ht="38.8" customHeight="1" spans="1:8">
      <c r="A2" s="42" t="s">
        <v>20</v>
      </c>
      <c r="B2" s="42"/>
      <c r="C2" s="42"/>
      <c r="D2" s="42"/>
      <c r="E2" s="42"/>
      <c r="F2" s="42"/>
      <c r="G2" s="42"/>
      <c r="H2" s="42"/>
    </row>
    <row r="3" ht="24.15" customHeight="1" spans="1:8">
      <c r="A3" s="27" t="s">
        <v>28</v>
      </c>
      <c r="B3" s="27"/>
      <c r="C3" s="27"/>
      <c r="D3" s="27"/>
      <c r="E3" s="27"/>
      <c r="F3" s="27"/>
      <c r="G3" s="28" t="s">
        <v>29</v>
      </c>
      <c r="H3" s="28"/>
    </row>
    <row r="4" s="55" customFormat="1" ht="24" customHeight="1" spans="1:8">
      <c r="A4" s="45" t="s">
        <v>291</v>
      </c>
      <c r="B4" s="45" t="s">
        <v>292</v>
      </c>
      <c r="C4" s="45" t="s">
        <v>128</v>
      </c>
      <c r="D4" s="45" t="s">
        <v>293</v>
      </c>
      <c r="E4" s="45"/>
      <c r="F4" s="45"/>
      <c r="G4" s="45"/>
      <c r="H4" s="45" t="s">
        <v>150</v>
      </c>
    </row>
    <row r="5" s="55" customFormat="1" ht="19.8" customHeight="1" spans="1:8">
      <c r="A5" s="45"/>
      <c r="B5" s="45"/>
      <c r="C5" s="45"/>
      <c r="D5" s="45" t="s">
        <v>131</v>
      </c>
      <c r="E5" s="45" t="s">
        <v>218</v>
      </c>
      <c r="F5" s="45"/>
      <c r="G5" s="45" t="s">
        <v>219</v>
      </c>
      <c r="H5" s="45"/>
    </row>
    <row r="6" s="55" customFormat="1" ht="27.6" customHeight="1" spans="1:8">
      <c r="A6" s="45"/>
      <c r="B6" s="45"/>
      <c r="C6" s="45"/>
      <c r="D6" s="45"/>
      <c r="E6" s="45" t="s">
        <v>198</v>
      </c>
      <c r="F6" s="45" t="s">
        <v>189</v>
      </c>
      <c r="G6" s="45"/>
      <c r="H6" s="45"/>
    </row>
    <row r="7" s="55" customFormat="1" ht="22.8" customHeight="1" spans="1:8">
      <c r="A7" s="32"/>
      <c r="B7" s="45"/>
      <c r="C7" s="56">
        <f t="shared" ref="C7:C12" si="0">D7+H7</f>
        <v>0</v>
      </c>
      <c r="D7" s="56">
        <f t="shared" ref="D7:D12" si="1">E7+F7+G7</f>
        <v>0</v>
      </c>
      <c r="E7" s="57"/>
      <c r="F7" s="57"/>
      <c r="G7" s="57"/>
      <c r="H7" s="57"/>
    </row>
    <row r="8" s="55" customFormat="1" ht="22.8" customHeight="1" spans="1:8">
      <c r="A8" s="58"/>
      <c r="B8" s="58"/>
      <c r="C8" s="56">
        <f t="shared" si="0"/>
        <v>0</v>
      </c>
      <c r="D8" s="56">
        <f t="shared" si="1"/>
        <v>0</v>
      </c>
      <c r="E8" s="57"/>
      <c r="F8" s="57"/>
      <c r="G8" s="57"/>
      <c r="H8" s="57"/>
    </row>
    <row r="9" s="55" customFormat="1" ht="22.8" customHeight="1" spans="1:8">
      <c r="A9" s="59"/>
      <c r="B9" s="59"/>
      <c r="C9" s="56">
        <f t="shared" si="0"/>
        <v>0</v>
      </c>
      <c r="D9" s="56">
        <f t="shared" si="1"/>
        <v>0</v>
      </c>
      <c r="E9" s="57"/>
      <c r="F9" s="57"/>
      <c r="G9" s="57"/>
      <c r="H9" s="57"/>
    </row>
    <row r="10" s="55" customFormat="1" ht="22.8" customHeight="1" spans="1:8">
      <c r="A10" s="59"/>
      <c r="B10" s="59"/>
      <c r="C10" s="56">
        <f t="shared" si="0"/>
        <v>0</v>
      </c>
      <c r="D10" s="56">
        <f t="shared" si="1"/>
        <v>0</v>
      </c>
      <c r="E10" s="57"/>
      <c r="F10" s="57"/>
      <c r="G10" s="57"/>
      <c r="H10" s="57"/>
    </row>
    <row r="11" s="55" customFormat="1" ht="22.8" customHeight="1" spans="1:8">
      <c r="A11" s="59"/>
      <c r="B11" s="59"/>
      <c r="C11" s="56">
        <f t="shared" si="0"/>
        <v>0</v>
      </c>
      <c r="D11" s="56">
        <f t="shared" si="1"/>
        <v>0</v>
      </c>
      <c r="E11" s="57"/>
      <c r="F11" s="57"/>
      <c r="G11" s="57"/>
      <c r="H11" s="57"/>
    </row>
    <row r="12" s="55" customFormat="1" ht="22.8" customHeight="1" spans="1:8">
      <c r="A12" s="60"/>
      <c r="B12" s="60"/>
      <c r="C12" s="56">
        <f t="shared" si="0"/>
        <v>0</v>
      </c>
      <c r="D12" s="56">
        <f t="shared" si="1"/>
        <v>0</v>
      </c>
      <c r="E12" s="61"/>
      <c r="F12" s="61"/>
      <c r="G12" s="61"/>
      <c r="H12" s="61"/>
    </row>
    <row r="13" s="55" customFormat="1" ht="12"/>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4"/>
  <cols>
    <col min="1" max="1" width="4.47272727272727" customWidth="1"/>
    <col min="2" max="2" width="4.75454545454545" customWidth="1"/>
    <col min="3" max="3" width="5.01818181818182" customWidth="1"/>
    <col min="4" max="4" width="10.5545454545455" customWidth="1"/>
    <col min="5" max="5" width="11.8090909090909" customWidth="1"/>
    <col min="6" max="19" width="7.18181818181818" customWidth="1"/>
    <col min="20" max="21" width="9.76363636363636" customWidth="1"/>
  </cols>
  <sheetData>
    <row r="1" ht="16.35" customHeight="1" spans="1:19">
      <c r="A1" s="25"/>
    </row>
    <row r="2" ht="47.4" customHeight="1" spans="1:19">
      <c r="A2" s="42" t="s">
        <v>21</v>
      </c>
      <c r="B2" s="42"/>
      <c r="C2" s="42"/>
      <c r="D2" s="42"/>
      <c r="E2" s="42"/>
      <c r="F2" s="42"/>
      <c r="G2" s="42"/>
      <c r="H2" s="42"/>
      <c r="I2" s="42"/>
      <c r="J2" s="42"/>
      <c r="K2" s="42"/>
      <c r="L2" s="42"/>
      <c r="M2" s="42"/>
      <c r="N2" s="42"/>
      <c r="O2" s="42"/>
      <c r="P2" s="42"/>
    </row>
    <row r="3" ht="24.15" customHeight="1" spans="1:19">
      <c r="A3" s="27" t="s">
        <v>28</v>
      </c>
      <c r="B3" s="27"/>
      <c r="C3" s="27"/>
      <c r="D3" s="27"/>
      <c r="E3" s="27"/>
      <c r="F3" s="27"/>
      <c r="G3" s="27"/>
      <c r="H3" s="27"/>
      <c r="I3" s="27"/>
      <c r="J3" s="27"/>
      <c r="K3" s="27"/>
      <c r="L3" s="27"/>
      <c r="M3" s="27"/>
      <c r="N3" s="27"/>
      <c r="O3" s="27"/>
      <c r="P3" s="27"/>
      <c r="Q3" s="27"/>
      <c r="R3" s="28" t="s">
        <v>29</v>
      </c>
      <c r="S3" s="28"/>
    </row>
    <row r="4" s="55" customFormat="1" ht="27.6" customHeight="1" spans="1:19">
      <c r="A4" s="45" t="s">
        <v>147</v>
      </c>
      <c r="B4" s="45"/>
      <c r="C4" s="45"/>
      <c r="D4" s="62" t="s">
        <v>148</v>
      </c>
      <c r="E4" s="45" t="s">
        <v>180</v>
      </c>
      <c r="F4" s="45" t="s">
        <v>181</v>
      </c>
      <c r="G4" s="45" t="s">
        <v>182</v>
      </c>
      <c r="H4" s="45" t="s">
        <v>183</v>
      </c>
      <c r="I4" s="45" t="s">
        <v>184</v>
      </c>
      <c r="J4" s="45" t="s">
        <v>185</v>
      </c>
      <c r="K4" s="45" t="s">
        <v>186</v>
      </c>
      <c r="L4" s="45" t="s">
        <v>187</v>
      </c>
      <c r="M4" s="45" t="s">
        <v>188</v>
      </c>
      <c r="N4" s="45" t="s">
        <v>189</v>
      </c>
      <c r="O4" s="45" t="s">
        <v>190</v>
      </c>
      <c r="P4" s="45" t="s">
        <v>191</v>
      </c>
      <c r="Q4" s="45" t="s">
        <v>192</v>
      </c>
      <c r="R4" s="45" t="s">
        <v>193</v>
      </c>
      <c r="S4" s="45" t="s">
        <v>194</v>
      </c>
    </row>
    <row r="5" s="55" customFormat="1" ht="19.8" customHeight="1" spans="1:19">
      <c r="A5" s="45" t="s">
        <v>154</v>
      </c>
      <c r="B5" s="45" t="s">
        <v>155</v>
      </c>
      <c r="C5" s="45" t="s">
        <v>156</v>
      </c>
      <c r="D5" s="63"/>
      <c r="E5" s="45"/>
      <c r="F5" s="45"/>
      <c r="G5" s="45"/>
      <c r="H5" s="45"/>
      <c r="I5" s="45"/>
      <c r="J5" s="45"/>
      <c r="K5" s="45"/>
      <c r="L5" s="45"/>
      <c r="M5" s="45"/>
      <c r="N5" s="45"/>
      <c r="O5" s="45"/>
      <c r="P5" s="45"/>
      <c r="Q5" s="45"/>
      <c r="R5" s="45"/>
      <c r="S5" s="45"/>
    </row>
    <row r="6" s="55" customFormat="1" ht="32" customHeight="1" spans="1:19">
      <c r="A6" s="32"/>
      <c r="B6" s="32"/>
      <c r="C6" s="32"/>
      <c r="D6" s="32"/>
      <c r="E6" s="56">
        <f>SUM(F6:S6)</f>
        <v>0</v>
      </c>
      <c r="F6" s="57"/>
      <c r="G6" s="57"/>
      <c r="H6" s="57"/>
      <c r="I6" s="57"/>
      <c r="J6" s="57"/>
      <c r="K6" s="57"/>
      <c r="L6" s="57"/>
      <c r="M6" s="57"/>
      <c r="N6" s="57"/>
      <c r="O6" s="57"/>
      <c r="P6" s="57"/>
      <c r="Q6" s="57"/>
      <c r="R6" s="57"/>
      <c r="S6" s="57"/>
    </row>
    <row r="7" s="55" customFormat="1" ht="32" customHeight="1" spans="1:19">
      <c r="A7" s="32"/>
      <c r="B7" s="32"/>
      <c r="C7" s="32"/>
      <c r="D7" s="32"/>
      <c r="E7" s="56">
        <f>SUM(F7:S7)</f>
        <v>0</v>
      </c>
      <c r="F7" s="57"/>
      <c r="G7" s="57"/>
      <c r="H7" s="57"/>
      <c r="I7" s="57"/>
      <c r="J7" s="57"/>
      <c r="K7" s="57"/>
      <c r="L7" s="57"/>
      <c r="M7" s="57"/>
      <c r="N7" s="57"/>
      <c r="O7" s="57"/>
      <c r="P7" s="57"/>
      <c r="Q7" s="57"/>
      <c r="R7" s="57"/>
      <c r="S7" s="57"/>
    </row>
    <row r="8" s="55" customFormat="1" ht="32" customHeight="1" spans="1:19">
      <c r="A8" s="64"/>
      <c r="B8" s="64"/>
      <c r="C8" s="64"/>
      <c r="D8" s="64"/>
      <c r="E8" s="56">
        <f>SUM(F8:S8)</f>
        <v>0</v>
      </c>
      <c r="F8" s="57"/>
      <c r="G8" s="57"/>
      <c r="H8" s="57"/>
      <c r="I8" s="57"/>
      <c r="J8" s="57"/>
      <c r="K8" s="57"/>
      <c r="L8" s="57"/>
      <c r="M8" s="57"/>
      <c r="N8" s="57"/>
      <c r="O8" s="57"/>
      <c r="P8" s="57"/>
      <c r="Q8" s="57"/>
      <c r="R8" s="57"/>
      <c r="S8" s="57"/>
    </row>
    <row r="9" s="55" customFormat="1" ht="32" customHeight="1" spans="1:19">
      <c r="A9" s="65"/>
      <c r="B9" s="65"/>
      <c r="C9" s="65"/>
      <c r="D9" s="65"/>
      <c r="E9" s="56">
        <f>SUM(F9:S9)</f>
        <v>0</v>
      </c>
      <c r="F9" s="67"/>
      <c r="G9" s="67"/>
      <c r="H9" s="67"/>
      <c r="I9" s="67"/>
      <c r="J9" s="67"/>
      <c r="K9" s="67"/>
      <c r="L9" s="67"/>
      <c r="M9" s="67"/>
      <c r="N9" s="67"/>
      <c r="O9" s="67"/>
      <c r="P9" s="67"/>
      <c r="Q9" s="67"/>
      <c r="R9" s="67"/>
      <c r="S9" s="67"/>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N3"/>
    </sheetView>
  </sheetViews>
  <sheetFormatPr defaultColWidth="10" defaultRowHeight="14"/>
  <cols>
    <col min="1" max="1" width="3.8" customWidth="1"/>
    <col min="2" max="3" width="3.93636363636364" customWidth="1"/>
    <col min="4" max="4" width="14.3363636363636" customWidth="1"/>
    <col min="5" max="5" width="9.22727272727273" customWidth="1"/>
    <col min="6" max="19" width="7.18181818181818" customWidth="1"/>
    <col min="20" max="21" width="9.76363636363636" customWidth="1"/>
  </cols>
  <sheetData>
    <row r="1" ht="16.35" customHeight="1" spans="1:19">
      <c r="A1" s="25"/>
    </row>
    <row r="2" ht="47.4" customHeight="1" spans="1:19">
      <c r="A2" s="42" t="s">
        <v>22</v>
      </c>
      <c r="B2" s="42"/>
      <c r="C2" s="42"/>
      <c r="D2" s="42"/>
      <c r="E2" s="42"/>
      <c r="F2" s="42"/>
      <c r="G2" s="42"/>
      <c r="H2" s="42"/>
      <c r="I2" s="42"/>
      <c r="J2" s="42"/>
      <c r="K2" s="42"/>
      <c r="L2" s="42"/>
      <c r="M2" s="42"/>
      <c r="N2" s="42"/>
      <c r="O2" s="42"/>
      <c r="P2" s="42"/>
      <c r="Q2" s="42"/>
      <c r="R2" s="42"/>
      <c r="S2" s="42"/>
    </row>
    <row r="3" ht="33.6" customHeight="1" spans="1:19">
      <c r="A3" s="27" t="s">
        <v>28</v>
      </c>
      <c r="B3" s="27"/>
      <c r="C3" s="27"/>
      <c r="D3" s="27"/>
      <c r="E3" s="27"/>
      <c r="F3" s="27"/>
      <c r="G3" s="27"/>
      <c r="H3" s="27"/>
      <c r="I3" s="27"/>
      <c r="J3" s="27"/>
      <c r="K3" s="27"/>
      <c r="L3" s="27"/>
      <c r="M3" s="27"/>
      <c r="N3" s="27"/>
      <c r="O3" s="28" t="s">
        <v>29</v>
      </c>
      <c r="P3" s="28"/>
      <c r="Q3" s="28"/>
      <c r="R3" s="28"/>
      <c r="S3" s="28"/>
    </row>
    <row r="4" s="55" customFormat="1" ht="29.3" customHeight="1" spans="1:19">
      <c r="A4" s="45" t="s">
        <v>147</v>
      </c>
      <c r="B4" s="45"/>
      <c r="C4" s="45"/>
      <c r="D4" s="62" t="s">
        <v>148</v>
      </c>
      <c r="E4" s="45" t="s">
        <v>197</v>
      </c>
      <c r="F4" s="45" t="s">
        <v>149</v>
      </c>
      <c r="G4" s="45"/>
      <c r="H4" s="45"/>
      <c r="I4" s="45"/>
      <c r="J4" s="45" t="s">
        <v>150</v>
      </c>
      <c r="K4" s="45"/>
      <c r="L4" s="45"/>
      <c r="M4" s="45"/>
      <c r="N4" s="45"/>
      <c r="O4" s="45"/>
      <c r="P4" s="45"/>
      <c r="Q4" s="45"/>
      <c r="R4" s="45"/>
      <c r="S4" s="45"/>
    </row>
    <row r="5" s="55" customFormat="1" ht="50" customHeight="1" spans="1:19">
      <c r="A5" s="45" t="s">
        <v>154</v>
      </c>
      <c r="B5" s="45" t="s">
        <v>155</v>
      </c>
      <c r="C5" s="45" t="s">
        <v>156</v>
      </c>
      <c r="D5" s="63"/>
      <c r="E5" s="45"/>
      <c r="F5" s="45" t="s">
        <v>128</v>
      </c>
      <c r="G5" s="45" t="s">
        <v>198</v>
      </c>
      <c r="H5" s="45" t="s">
        <v>199</v>
      </c>
      <c r="I5" s="45" t="s">
        <v>189</v>
      </c>
      <c r="J5" s="45" t="s">
        <v>128</v>
      </c>
      <c r="K5" s="45" t="s">
        <v>201</v>
      </c>
      <c r="L5" s="45" t="s">
        <v>202</v>
      </c>
      <c r="M5" s="45" t="s">
        <v>191</v>
      </c>
      <c r="N5" s="45" t="s">
        <v>203</v>
      </c>
      <c r="O5" s="45" t="s">
        <v>204</v>
      </c>
      <c r="P5" s="45" t="s">
        <v>205</v>
      </c>
      <c r="Q5" s="45" t="s">
        <v>187</v>
      </c>
      <c r="R5" s="45" t="s">
        <v>190</v>
      </c>
      <c r="S5" s="45" t="s">
        <v>194</v>
      </c>
    </row>
    <row r="6" s="55" customFormat="1" ht="28" customHeight="1" spans="1:19">
      <c r="A6" s="32"/>
      <c r="B6" s="32"/>
      <c r="C6" s="32"/>
      <c r="D6" s="32"/>
      <c r="E6" s="56">
        <f>F6+J6</f>
        <v>0</v>
      </c>
      <c r="F6" s="56">
        <f>G6+H6+I6</f>
        <v>0</v>
      </c>
      <c r="G6" s="57"/>
      <c r="H6" s="57"/>
      <c r="I6" s="57"/>
      <c r="J6" s="56">
        <f>K6+L6+M6+N6+O6+P6+Q6+R6+S6</f>
        <v>0</v>
      </c>
      <c r="K6" s="57"/>
      <c r="L6" s="57"/>
      <c r="M6" s="57"/>
      <c r="N6" s="57"/>
      <c r="O6" s="57"/>
      <c r="P6" s="57"/>
      <c r="Q6" s="57"/>
      <c r="R6" s="57"/>
      <c r="S6" s="57"/>
    </row>
    <row r="7" s="55" customFormat="1" ht="28" customHeight="1" spans="1:19">
      <c r="A7" s="32"/>
      <c r="B7" s="32"/>
      <c r="C7" s="32"/>
      <c r="D7" s="32"/>
      <c r="E7" s="56">
        <f>F7+J7</f>
        <v>0</v>
      </c>
      <c r="F7" s="56">
        <f>G7+H7+I7</f>
        <v>0</v>
      </c>
      <c r="G7" s="57"/>
      <c r="H7" s="57"/>
      <c r="I7" s="57"/>
      <c r="J7" s="56">
        <f>K7+L7+M7+N7+O7+P7+Q7+R7+S7</f>
        <v>0</v>
      </c>
      <c r="K7" s="57"/>
      <c r="L7" s="57"/>
      <c r="M7" s="57"/>
      <c r="N7" s="57"/>
      <c r="O7" s="57"/>
      <c r="P7" s="57"/>
      <c r="Q7" s="57"/>
      <c r="R7" s="57"/>
      <c r="S7" s="57"/>
    </row>
    <row r="8" s="55" customFormat="1" ht="28" customHeight="1" spans="1:19">
      <c r="A8" s="64"/>
      <c r="B8" s="64"/>
      <c r="C8" s="64"/>
      <c r="D8" s="64"/>
      <c r="E8" s="56">
        <f>F8+J8</f>
        <v>0</v>
      </c>
      <c r="F8" s="56">
        <f>G8+H8+I8</f>
        <v>0</v>
      </c>
      <c r="G8" s="57"/>
      <c r="H8" s="57"/>
      <c r="I8" s="57"/>
      <c r="J8" s="56">
        <f>K8+L8+M8+N8+O8+P8+Q8+R8+S8</f>
        <v>0</v>
      </c>
      <c r="K8" s="57"/>
      <c r="L8" s="57"/>
      <c r="M8" s="57"/>
      <c r="N8" s="57"/>
      <c r="O8" s="57"/>
      <c r="P8" s="57"/>
      <c r="Q8" s="57"/>
      <c r="R8" s="57"/>
      <c r="S8" s="57"/>
    </row>
    <row r="9" s="55" customFormat="1" ht="28" customHeight="1" spans="1:19">
      <c r="A9" s="65"/>
      <c r="B9" s="65"/>
      <c r="C9" s="65"/>
      <c r="D9" s="65"/>
      <c r="E9" s="56">
        <f>F9+J9</f>
        <v>0</v>
      </c>
      <c r="F9" s="56">
        <f>G9+H9+I9</f>
        <v>0</v>
      </c>
      <c r="G9" s="66"/>
      <c r="H9" s="66"/>
      <c r="I9" s="66"/>
      <c r="J9" s="56">
        <f>K9+L9+M9+N9+O9+P9+Q9+R9+S9</f>
        <v>0</v>
      </c>
      <c r="K9" s="66"/>
      <c r="L9" s="66"/>
      <c r="M9" s="66"/>
      <c r="N9" s="66"/>
      <c r="O9" s="66"/>
      <c r="P9" s="66"/>
      <c r="Q9" s="66"/>
      <c r="R9" s="66"/>
      <c r="S9" s="66"/>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6" workbookViewId="0">
      <selection activeCell="E6" sqref="E6"/>
    </sheetView>
  </sheetViews>
  <sheetFormatPr defaultColWidth="10" defaultRowHeight="14" outlineLevelCol="2"/>
  <cols>
    <col min="1" max="1" width="6.38181818181818" customWidth="1"/>
    <col min="2" max="2" width="9.90909090909091" customWidth="1"/>
    <col min="3" max="3" width="52.3818181818182" customWidth="1"/>
    <col min="4" max="4" width="9.76363636363636" customWidth="1"/>
  </cols>
  <sheetData>
    <row r="1" ht="32.75" customHeight="1" spans="1:3">
      <c r="A1" s="25"/>
      <c r="B1" s="91" t="s">
        <v>4</v>
      </c>
      <c r="C1" s="91"/>
    </row>
    <row r="2" ht="25" customHeight="1" spans="1:3">
      <c r="B2" s="91"/>
      <c r="C2" s="91"/>
    </row>
    <row r="3" ht="31.05" customHeight="1" spans="1:3">
      <c r="B3" s="58" t="s">
        <v>5</v>
      </c>
      <c r="C3" s="58"/>
    </row>
    <row r="4" ht="32.55" customHeight="1" spans="1:3">
      <c r="B4" s="171">
        <v>1</v>
      </c>
      <c r="C4" s="172" t="s">
        <v>6</v>
      </c>
    </row>
    <row r="5" ht="32.55" customHeight="1" spans="1:3">
      <c r="B5" s="171">
        <v>2</v>
      </c>
      <c r="C5" s="173" t="s">
        <v>7</v>
      </c>
    </row>
    <row r="6" ht="32.55" customHeight="1" spans="1:3">
      <c r="B6" s="171">
        <v>3</v>
      </c>
      <c r="C6" s="172" t="s">
        <v>8</v>
      </c>
    </row>
    <row r="7" ht="32.55" customHeight="1" spans="1:3">
      <c r="B7" s="171">
        <v>4</v>
      </c>
      <c r="C7" s="172" t="s">
        <v>9</v>
      </c>
    </row>
    <row r="8" ht="32.55" customHeight="1" spans="1:3">
      <c r="B8" s="171">
        <v>5</v>
      </c>
      <c r="C8" s="172" t="s">
        <v>10</v>
      </c>
    </row>
    <row r="9" ht="32.55" customHeight="1" spans="1:3">
      <c r="B9" s="171">
        <v>6</v>
      </c>
      <c r="C9" s="172" t="s">
        <v>11</v>
      </c>
    </row>
    <row r="10" ht="32.55" customHeight="1" spans="1:3">
      <c r="B10" s="171">
        <v>7</v>
      </c>
      <c r="C10" s="172" t="s">
        <v>12</v>
      </c>
    </row>
    <row r="11" ht="32.55" customHeight="1" spans="1:3">
      <c r="B11" s="171">
        <v>8</v>
      </c>
      <c r="C11" s="172" t="s">
        <v>13</v>
      </c>
    </row>
    <row r="12" ht="32.55" customHeight="1" spans="1:3">
      <c r="B12" s="171">
        <v>9</v>
      </c>
      <c r="C12" s="172" t="s">
        <v>14</v>
      </c>
    </row>
    <row r="13" ht="32.55" customHeight="1" spans="1:3">
      <c r="B13" s="171">
        <v>10</v>
      </c>
      <c r="C13" s="172" t="s">
        <v>15</v>
      </c>
    </row>
    <row r="14" ht="32.55" customHeight="1" spans="1:3">
      <c r="B14" s="171">
        <v>11</v>
      </c>
      <c r="C14" s="172" t="s">
        <v>16</v>
      </c>
    </row>
    <row r="15" ht="32.55" customHeight="1" spans="1:3">
      <c r="B15" s="171">
        <v>12</v>
      </c>
      <c r="C15" s="172" t="s">
        <v>17</v>
      </c>
    </row>
    <row r="16" ht="32.55" customHeight="1" spans="1:3">
      <c r="B16" s="171">
        <v>13</v>
      </c>
      <c r="C16" s="172" t="s">
        <v>18</v>
      </c>
    </row>
    <row r="17" ht="32.55" customHeight="1" spans="2:3">
      <c r="B17" s="171">
        <v>14</v>
      </c>
      <c r="C17" s="172" t="s">
        <v>19</v>
      </c>
    </row>
    <row r="18" ht="32.55" customHeight="1" spans="2:3">
      <c r="B18" s="171">
        <v>15</v>
      </c>
      <c r="C18" s="172" t="s">
        <v>20</v>
      </c>
    </row>
    <row r="19" ht="32.55" customHeight="1" spans="2:3">
      <c r="B19" s="171">
        <v>16</v>
      </c>
      <c r="C19" s="172" t="s">
        <v>21</v>
      </c>
    </row>
    <row r="20" ht="32.55" customHeight="1" spans="2:3">
      <c r="B20" s="171">
        <v>17</v>
      </c>
      <c r="C20" s="172" t="s">
        <v>22</v>
      </c>
    </row>
    <row r="21" ht="32.55" customHeight="1" spans="2:3">
      <c r="B21" s="171">
        <v>18</v>
      </c>
      <c r="C21" s="172" t="s">
        <v>23</v>
      </c>
    </row>
    <row r="22" ht="32.55" customHeight="1" spans="2:3">
      <c r="B22" s="171">
        <v>19</v>
      </c>
      <c r="C22" s="172" t="s">
        <v>24</v>
      </c>
    </row>
    <row r="23" ht="32.55" customHeight="1" spans="2:3">
      <c r="B23" s="171">
        <v>20</v>
      </c>
      <c r="C23" s="172" t="s">
        <v>25</v>
      </c>
    </row>
    <row r="24" ht="32.55" customHeight="1" spans="2:3">
      <c r="B24" s="171">
        <v>21</v>
      </c>
      <c r="C24" s="172" t="s">
        <v>26</v>
      </c>
    </row>
    <row r="25" ht="32.55" customHeight="1" spans="2:3">
      <c r="B25" s="171">
        <v>22</v>
      </c>
      <c r="C25" s="172"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4" outlineLevelCol="7"/>
  <cols>
    <col min="1" max="1" width="11.1363636363636" customWidth="1"/>
    <col min="2" max="2" width="25.3818181818182" customWidth="1"/>
    <col min="3" max="3" width="15.3363636363636" customWidth="1"/>
    <col min="4" max="4" width="12.7545454545455" customWidth="1"/>
    <col min="5" max="5" width="16.4181818181818" customWidth="1"/>
    <col min="6" max="6" width="16.3727272727273" customWidth="1"/>
    <col min="7" max="7" width="15.3363636363636" customWidth="1"/>
    <col min="8" max="8" width="17.6454545454545" customWidth="1"/>
    <col min="9" max="9" width="9.76363636363636" customWidth="1"/>
  </cols>
  <sheetData>
    <row r="1" ht="16.35" customHeight="1" spans="1:8">
      <c r="A1" s="25"/>
    </row>
    <row r="2" ht="38.8" customHeight="1" spans="1:8">
      <c r="A2" s="42" t="s">
        <v>294</v>
      </c>
      <c r="B2" s="42"/>
      <c r="C2" s="42"/>
      <c r="D2" s="42"/>
      <c r="E2" s="42"/>
      <c r="F2" s="42"/>
      <c r="G2" s="42"/>
      <c r="H2" s="42"/>
    </row>
    <row r="3" ht="24.15" customHeight="1" spans="1:8">
      <c r="A3" s="27" t="s">
        <v>28</v>
      </c>
      <c r="B3" s="27"/>
      <c r="C3" s="27"/>
      <c r="D3" s="27"/>
      <c r="E3" s="27"/>
      <c r="F3" s="27"/>
      <c r="G3" s="27"/>
      <c r="H3" s="28" t="s">
        <v>29</v>
      </c>
    </row>
    <row r="4" s="55" customFormat="1" ht="19.8" customHeight="1" spans="1:8">
      <c r="A4" s="45" t="s">
        <v>291</v>
      </c>
      <c r="B4" s="45" t="s">
        <v>292</v>
      </c>
      <c r="C4" s="45" t="s">
        <v>128</v>
      </c>
      <c r="D4" s="45" t="s">
        <v>295</v>
      </c>
      <c r="E4" s="45"/>
      <c r="F4" s="45"/>
      <c r="G4" s="45"/>
      <c r="H4" s="45" t="s">
        <v>150</v>
      </c>
    </row>
    <row r="5" s="55" customFormat="1" ht="23.25" customHeight="1" spans="1:8">
      <c r="A5" s="45"/>
      <c r="B5" s="45"/>
      <c r="C5" s="45"/>
      <c r="D5" s="45" t="s">
        <v>131</v>
      </c>
      <c r="E5" s="45" t="s">
        <v>218</v>
      </c>
      <c r="F5" s="45"/>
      <c r="G5" s="45" t="s">
        <v>219</v>
      </c>
      <c r="H5" s="45"/>
    </row>
    <row r="6" s="55" customFormat="1" ht="23.25" customHeight="1" spans="1:8">
      <c r="A6" s="45"/>
      <c r="B6" s="45"/>
      <c r="C6" s="45"/>
      <c r="D6" s="45"/>
      <c r="E6" s="45" t="s">
        <v>198</v>
      </c>
      <c r="F6" s="45" t="s">
        <v>189</v>
      </c>
      <c r="G6" s="45"/>
      <c r="H6" s="45"/>
    </row>
    <row r="7" s="55" customFormat="1" ht="22.8" customHeight="1" spans="1:8">
      <c r="A7" s="32"/>
      <c r="B7" s="45"/>
      <c r="C7" s="56">
        <f t="shared" ref="C7:C12" si="0">D7+H7</f>
        <v>0</v>
      </c>
      <c r="D7" s="56">
        <f t="shared" ref="D7:D12" si="1">E7+F7+G7</f>
        <v>0</v>
      </c>
      <c r="E7" s="57"/>
      <c r="F7" s="57"/>
      <c r="G7" s="57"/>
      <c r="H7" s="57"/>
    </row>
    <row r="8" s="55" customFormat="1" ht="22.8" customHeight="1" spans="1:8">
      <c r="A8" s="58"/>
      <c r="B8" s="58"/>
      <c r="C8" s="56">
        <f t="shared" si="0"/>
        <v>0</v>
      </c>
      <c r="D8" s="56">
        <f t="shared" si="1"/>
        <v>0</v>
      </c>
      <c r="E8" s="57"/>
      <c r="F8" s="57"/>
      <c r="G8" s="57"/>
      <c r="H8" s="57"/>
    </row>
    <row r="9" s="55" customFormat="1" ht="22.8" customHeight="1" spans="1:8">
      <c r="A9" s="59"/>
      <c r="B9" s="59"/>
      <c r="C9" s="56">
        <f t="shared" si="0"/>
        <v>0</v>
      </c>
      <c r="D9" s="56">
        <f t="shared" si="1"/>
        <v>0</v>
      </c>
      <c r="E9" s="57"/>
      <c r="F9" s="57"/>
      <c r="G9" s="57"/>
      <c r="H9" s="57"/>
    </row>
    <row r="10" s="55" customFormat="1" ht="22.8" customHeight="1" spans="1:8">
      <c r="A10" s="59"/>
      <c r="B10" s="59"/>
      <c r="C10" s="56">
        <f t="shared" si="0"/>
        <v>0</v>
      </c>
      <c r="D10" s="56">
        <f t="shared" si="1"/>
        <v>0</v>
      </c>
      <c r="E10" s="57"/>
      <c r="F10" s="57"/>
      <c r="G10" s="57"/>
      <c r="H10" s="57"/>
    </row>
    <row r="11" s="55" customFormat="1" ht="22.8" customHeight="1" spans="1:8">
      <c r="A11" s="59"/>
      <c r="B11" s="59"/>
      <c r="C11" s="56">
        <f t="shared" si="0"/>
        <v>0</v>
      </c>
      <c r="D11" s="56">
        <f t="shared" si="1"/>
        <v>0</v>
      </c>
      <c r="E11" s="57"/>
      <c r="F11" s="57"/>
      <c r="G11" s="57"/>
      <c r="H11" s="57"/>
    </row>
    <row r="12" s="55" customFormat="1" ht="22.8" customHeight="1" spans="1:8">
      <c r="A12" s="60"/>
      <c r="B12" s="60"/>
      <c r="C12" s="56">
        <f t="shared" si="0"/>
        <v>0</v>
      </c>
      <c r="D12" s="56">
        <f t="shared" si="1"/>
        <v>0</v>
      </c>
      <c r="E12" s="61"/>
      <c r="F12" s="61"/>
      <c r="G12" s="61"/>
      <c r="H12" s="6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4" outlineLevelCol="7"/>
  <cols>
    <col min="1" max="1" width="10.7181818181818" customWidth="1"/>
    <col min="2" max="2" width="22.8" customWidth="1"/>
    <col min="3" max="3" width="19.2636363636364" customWidth="1"/>
    <col min="4" max="4" width="16.6909090909091" customWidth="1"/>
    <col min="5" max="6" width="16.4181818181818" customWidth="1"/>
    <col min="7" max="8" width="17.6454545454545" customWidth="1"/>
    <col min="9" max="9" width="9.76363636363636" customWidth="1"/>
  </cols>
  <sheetData>
    <row r="1" ht="16.35" customHeight="1" spans="1:8">
      <c r="A1" s="25"/>
    </row>
    <row r="2" ht="38.8" customHeight="1" spans="1:8">
      <c r="A2" s="42" t="s">
        <v>24</v>
      </c>
      <c r="B2" s="42"/>
      <c r="C2" s="42"/>
      <c r="D2" s="42"/>
      <c r="E2" s="42"/>
      <c r="F2" s="42"/>
      <c r="G2" s="42"/>
      <c r="H2" s="42"/>
    </row>
    <row r="3" ht="24.15" customHeight="1" spans="1:8">
      <c r="A3" s="27" t="s">
        <v>28</v>
      </c>
      <c r="B3" s="27"/>
      <c r="C3" s="27"/>
      <c r="D3" s="27"/>
      <c r="E3" s="27"/>
      <c r="F3" s="27"/>
      <c r="G3" s="27"/>
      <c r="H3" s="28" t="s">
        <v>29</v>
      </c>
    </row>
    <row r="4" s="55" customFormat="1" ht="25" customHeight="1" spans="1:8">
      <c r="A4" s="45" t="s">
        <v>291</v>
      </c>
      <c r="B4" s="45" t="s">
        <v>292</v>
      </c>
      <c r="C4" s="45" t="s">
        <v>128</v>
      </c>
      <c r="D4" s="45" t="s">
        <v>296</v>
      </c>
      <c r="E4" s="45"/>
      <c r="F4" s="45"/>
      <c r="G4" s="45"/>
      <c r="H4" s="45" t="s">
        <v>150</v>
      </c>
    </row>
    <row r="5" s="55" customFormat="1" ht="25.85" customHeight="1" spans="1:8">
      <c r="A5" s="45"/>
      <c r="B5" s="45"/>
      <c r="C5" s="45"/>
      <c r="D5" s="45" t="s">
        <v>131</v>
      </c>
      <c r="E5" s="45" t="s">
        <v>218</v>
      </c>
      <c r="F5" s="45"/>
      <c r="G5" s="45" t="s">
        <v>219</v>
      </c>
      <c r="H5" s="45"/>
    </row>
    <row r="6" s="55" customFormat="1" ht="35.35" customHeight="1" spans="1:8">
      <c r="A6" s="45"/>
      <c r="B6" s="45"/>
      <c r="C6" s="45"/>
      <c r="D6" s="45"/>
      <c r="E6" s="45" t="s">
        <v>198</v>
      </c>
      <c r="F6" s="45" t="s">
        <v>189</v>
      </c>
      <c r="G6" s="45"/>
      <c r="H6" s="45"/>
    </row>
    <row r="7" s="55" customFormat="1" ht="27" customHeight="1" spans="1:8">
      <c r="A7" s="32"/>
      <c r="B7" s="45"/>
      <c r="C7" s="56">
        <f t="shared" ref="C7:C12" si="0">D7+H7</f>
        <v>0</v>
      </c>
      <c r="D7" s="56">
        <f t="shared" ref="D7:D12" si="1">E7+F7+G7</f>
        <v>0</v>
      </c>
      <c r="E7" s="57"/>
      <c r="F7" s="57"/>
      <c r="G7" s="57"/>
      <c r="H7" s="57"/>
    </row>
    <row r="8" s="55" customFormat="1" ht="27" customHeight="1" spans="1:8">
      <c r="A8" s="58"/>
      <c r="B8" s="58"/>
      <c r="C8" s="56">
        <f t="shared" si="0"/>
        <v>0</v>
      </c>
      <c r="D8" s="56">
        <f t="shared" si="1"/>
        <v>0</v>
      </c>
      <c r="E8" s="57"/>
      <c r="F8" s="57"/>
      <c r="G8" s="57"/>
      <c r="H8" s="57"/>
    </row>
    <row r="9" s="55" customFormat="1" ht="27" customHeight="1" spans="1:8">
      <c r="A9" s="59"/>
      <c r="B9" s="59"/>
      <c r="C9" s="56">
        <f t="shared" si="0"/>
        <v>0</v>
      </c>
      <c r="D9" s="56">
        <f t="shared" si="1"/>
        <v>0</v>
      </c>
      <c r="E9" s="57"/>
      <c r="F9" s="57"/>
      <c r="G9" s="57"/>
      <c r="H9" s="57"/>
    </row>
    <row r="10" s="55" customFormat="1" ht="27" customHeight="1" spans="1:8">
      <c r="A10" s="59"/>
      <c r="B10" s="59"/>
      <c r="C10" s="56">
        <f t="shared" si="0"/>
        <v>0</v>
      </c>
      <c r="D10" s="56">
        <f t="shared" si="1"/>
        <v>0</v>
      </c>
      <c r="E10" s="57"/>
      <c r="F10" s="57"/>
      <c r="G10" s="57"/>
      <c r="H10" s="57"/>
    </row>
    <row r="11" s="55" customFormat="1" ht="27" customHeight="1" spans="1:8">
      <c r="A11" s="59"/>
      <c r="B11" s="59"/>
      <c r="C11" s="56">
        <f t="shared" si="0"/>
        <v>0</v>
      </c>
      <c r="D11" s="56">
        <f t="shared" si="1"/>
        <v>0</v>
      </c>
      <c r="E11" s="57"/>
      <c r="F11" s="57"/>
      <c r="G11" s="57"/>
      <c r="H11" s="57"/>
    </row>
    <row r="12" s="55" customFormat="1" ht="27" customHeight="1" spans="1:8">
      <c r="A12" s="60"/>
      <c r="B12" s="60"/>
      <c r="C12" s="56">
        <f t="shared" si="0"/>
        <v>0</v>
      </c>
      <c r="D12" s="56">
        <f t="shared" si="1"/>
        <v>0</v>
      </c>
      <c r="E12" s="61"/>
      <c r="F12" s="61"/>
      <c r="G12" s="61"/>
      <c r="H12" s="6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A3" sqref="A3:M3"/>
    </sheetView>
  </sheetViews>
  <sheetFormatPr defaultColWidth="10" defaultRowHeight="14"/>
  <cols>
    <col min="1" max="1" width="10.4454545454545" customWidth="1"/>
    <col min="2" max="2" width="0.136363636363636" customWidth="1"/>
    <col min="3" max="3" width="24.0181818181818" customWidth="1"/>
    <col min="4" max="4" width="13.3" customWidth="1"/>
    <col min="5" max="5" width="7.77272727272727" customWidth="1"/>
    <col min="6" max="15" width="7.69090909090909" customWidth="1"/>
    <col min="16" max="18" width="9.76363636363636" customWidth="1"/>
  </cols>
  <sheetData>
    <row r="1" ht="16.35" customHeight="1" spans="1:15">
      <c r="A1" s="25"/>
    </row>
    <row r="2" ht="45.7" customHeight="1" spans="1:15">
      <c r="A2" s="42" t="s">
        <v>297</v>
      </c>
      <c r="B2" s="42"/>
      <c r="C2" s="42"/>
      <c r="D2" s="42"/>
      <c r="E2" s="42"/>
      <c r="F2" s="42"/>
      <c r="G2" s="42"/>
      <c r="H2" s="42"/>
      <c r="I2" s="42"/>
      <c r="J2" s="42"/>
      <c r="K2" s="42"/>
      <c r="L2" s="42"/>
      <c r="M2" s="42"/>
      <c r="N2" s="42"/>
      <c r="O2" s="42"/>
    </row>
    <row r="3" ht="24.15" customHeight="1" spans="1:15">
      <c r="A3" s="43" t="s">
        <v>28</v>
      </c>
      <c r="B3" s="43"/>
      <c r="C3" s="43"/>
      <c r="D3" s="43"/>
      <c r="E3" s="43"/>
      <c r="F3" s="43"/>
      <c r="G3" s="43"/>
      <c r="H3" s="43"/>
      <c r="I3" s="43"/>
      <c r="J3" s="43"/>
      <c r="K3" s="43"/>
      <c r="L3" s="43"/>
      <c r="M3" s="43"/>
      <c r="N3" s="28" t="s">
        <v>29</v>
      </c>
      <c r="O3" s="28"/>
    </row>
    <row r="4" ht="26.05" customHeight="1" spans="1:15">
      <c r="A4" s="29" t="s">
        <v>284</v>
      </c>
      <c r="B4" s="44"/>
      <c r="C4" s="29" t="s">
        <v>298</v>
      </c>
      <c r="D4" s="29" t="s">
        <v>299</v>
      </c>
      <c r="E4" s="29"/>
      <c r="F4" s="29"/>
      <c r="G4" s="29"/>
      <c r="H4" s="29"/>
      <c r="I4" s="29"/>
      <c r="J4" s="29"/>
      <c r="K4" s="29"/>
      <c r="L4" s="29"/>
      <c r="M4" s="29"/>
      <c r="N4" s="29" t="s">
        <v>300</v>
      </c>
      <c r="O4" s="29"/>
    </row>
    <row r="5" ht="31.9" customHeight="1" spans="1:15">
      <c r="A5" s="29"/>
      <c r="B5" s="44"/>
      <c r="C5" s="29"/>
      <c r="D5" s="29" t="s">
        <v>301</v>
      </c>
      <c r="E5" s="29" t="s">
        <v>132</v>
      </c>
      <c r="F5" s="29"/>
      <c r="G5" s="29"/>
      <c r="H5" s="29"/>
      <c r="I5" s="29"/>
      <c r="J5" s="29"/>
      <c r="K5" s="29" t="s">
        <v>302</v>
      </c>
      <c r="L5" s="29" t="s">
        <v>134</v>
      </c>
      <c r="M5" s="29" t="s">
        <v>135</v>
      </c>
      <c r="N5" s="29" t="s">
        <v>303</v>
      </c>
      <c r="O5" s="29" t="s">
        <v>304</v>
      </c>
    </row>
    <row r="6" ht="44.85" customHeight="1" spans="1:15">
      <c r="A6" s="29"/>
      <c r="B6" s="44"/>
      <c r="C6" s="29"/>
      <c r="D6" s="29"/>
      <c r="E6" s="29" t="s">
        <v>305</v>
      </c>
      <c r="F6" s="29" t="s">
        <v>209</v>
      </c>
      <c r="G6" s="29" t="s">
        <v>306</v>
      </c>
      <c r="H6" s="29" t="s">
        <v>307</v>
      </c>
      <c r="I6" s="29" t="s">
        <v>308</v>
      </c>
      <c r="J6" s="29" t="s">
        <v>309</v>
      </c>
      <c r="K6" s="29"/>
      <c r="L6" s="29"/>
      <c r="M6" s="29"/>
      <c r="N6" s="29"/>
      <c r="O6" s="29"/>
    </row>
    <row r="7" ht="38" customHeight="1" spans="1:15">
      <c r="A7" s="45"/>
      <c r="B7" s="46"/>
      <c r="C7" s="45" t="s">
        <v>128</v>
      </c>
      <c r="D7" s="45">
        <f>D8+D9+D10+D11+D12+D13</f>
        <v>1127.62</v>
      </c>
      <c r="E7" s="45">
        <f t="shared" ref="D7:F7" si="0">E8+E9+E10+E11+E12+E13</f>
        <v>1127.62</v>
      </c>
      <c r="F7" s="45">
        <f t="shared" si="0"/>
        <v>1127.62</v>
      </c>
      <c r="G7" s="47"/>
      <c r="H7" s="47"/>
      <c r="I7" s="47"/>
      <c r="J7" s="47"/>
      <c r="K7" s="47"/>
      <c r="L7" s="47"/>
      <c r="M7" s="47"/>
      <c r="N7" s="47"/>
      <c r="O7" s="48"/>
    </row>
    <row r="8" ht="38" customHeight="1" spans="1:15">
      <c r="A8" s="49" t="s">
        <v>3</v>
      </c>
      <c r="B8" s="46"/>
      <c r="C8" s="50" t="s">
        <v>310</v>
      </c>
      <c r="D8" s="51">
        <f t="shared" ref="D8:D11" si="1">E8</f>
        <v>826.81</v>
      </c>
      <c r="E8" s="51">
        <f t="shared" ref="E8:E11" si="2">F8+G8+H8+I8+J8</f>
        <v>826.81</v>
      </c>
      <c r="F8" s="52">
        <v>826.81</v>
      </c>
      <c r="G8" s="47"/>
      <c r="H8" s="47"/>
      <c r="I8" s="47"/>
      <c r="J8" s="47"/>
      <c r="K8" s="47"/>
      <c r="L8" s="47"/>
      <c r="M8" s="47"/>
      <c r="N8" s="47"/>
      <c r="O8" s="48"/>
    </row>
    <row r="9" ht="38" customHeight="1" spans="1:15">
      <c r="A9" s="49" t="s">
        <v>3</v>
      </c>
      <c r="B9" s="46"/>
      <c r="C9" s="50" t="s">
        <v>174</v>
      </c>
      <c r="D9" s="51">
        <f t="shared" si="1"/>
        <v>211.55</v>
      </c>
      <c r="E9" s="51">
        <f t="shared" si="2"/>
        <v>211.55</v>
      </c>
      <c r="F9" s="53">
        <v>211.55</v>
      </c>
      <c r="G9" s="54"/>
      <c r="H9" s="54"/>
      <c r="I9" s="54"/>
      <c r="J9" s="54"/>
      <c r="K9" s="54"/>
      <c r="L9" s="54"/>
      <c r="M9" s="54"/>
      <c r="N9" s="54"/>
      <c r="O9" s="36"/>
    </row>
    <row r="10" ht="38" customHeight="1" spans="1:15">
      <c r="A10" s="49" t="s">
        <v>3</v>
      </c>
      <c r="B10" s="46"/>
      <c r="C10" s="50" t="s">
        <v>177</v>
      </c>
      <c r="D10" s="51">
        <f t="shared" si="1"/>
        <v>4</v>
      </c>
      <c r="E10" s="51">
        <f t="shared" si="2"/>
        <v>4</v>
      </c>
      <c r="F10" s="53">
        <v>4</v>
      </c>
      <c r="G10" s="54"/>
      <c r="H10" s="54"/>
      <c r="I10" s="54"/>
      <c r="J10" s="54"/>
      <c r="K10" s="54"/>
      <c r="L10" s="54"/>
      <c r="M10" s="54"/>
      <c r="N10" s="54"/>
      <c r="O10" s="36"/>
    </row>
    <row r="11" ht="38" customHeight="1" spans="1:15">
      <c r="A11" s="49" t="s">
        <v>3</v>
      </c>
      <c r="B11" s="46"/>
      <c r="C11" s="50" t="s">
        <v>178</v>
      </c>
      <c r="D11" s="51">
        <f t="shared" si="1"/>
        <v>85.26</v>
      </c>
      <c r="E11" s="51">
        <f t="shared" si="2"/>
        <v>85.26</v>
      </c>
      <c r="F11" s="53">
        <v>85.26</v>
      </c>
      <c r="G11" s="54"/>
      <c r="H11" s="54"/>
      <c r="I11" s="54"/>
      <c r="J11" s="54"/>
      <c r="K11" s="54"/>
      <c r="L11" s="54"/>
      <c r="M11" s="54"/>
      <c r="N11" s="54"/>
      <c r="O11" s="3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43" workbookViewId="0">
      <selection activeCell="A3" sqref="A3:K3"/>
    </sheetView>
  </sheetViews>
  <sheetFormatPr defaultColWidth="10" defaultRowHeight="14"/>
  <cols>
    <col min="1" max="1" width="6.78181818181818" customWidth="1"/>
    <col min="2" max="2" width="15.0636363636364" customWidth="1"/>
    <col min="3" max="3" width="8.55454545454545" customWidth="1"/>
    <col min="4" max="4" width="12.2" customWidth="1"/>
    <col min="5" max="5" width="9.75454545454545" customWidth="1"/>
    <col min="6" max="6" width="11.3818181818182" customWidth="1"/>
    <col min="7" max="7" width="16.2545454545455" customWidth="1"/>
    <col min="8" max="8" width="21.5727272727273" customWidth="1"/>
    <col min="9" max="9" width="11.1363636363636" customWidth="1"/>
    <col min="10" max="10" width="11.5363636363636" customWidth="1"/>
    <col min="11" max="11" width="9.22727272727273" customWidth="1"/>
    <col min="12" max="12" width="9.76363636363636" customWidth="1"/>
    <col min="13" max="13" width="19.1363636363636" customWidth="1"/>
    <col min="14" max="18" width="9.76363636363636" customWidth="1"/>
  </cols>
  <sheetData>
    <row r="1" ht="16.35" customHeight="1" spans="1:13">
      <c r="A1" s="25"/>
      <c r="B1" s="25"/>
      <c r="C1" s="25"/>
      <c r="D1" s="25"/>
      <c r="E1" s="25"/>
      <c r="F1" s="25"/>
      <c r="G1" s="25"/>
      <c r="H1" s="25"/>
      <c r="I1" s="25"/>
      <c r="J1" s="25"/>
      <c r="K1" s="25"/>
      <c r="L1" s="25"/>
      <c r="M1" s="25"/>
    </row>
    <row r="2" ht="37.95" customHeight="1" spans="1:13">
      <c r="A2" s="26" t="s">
        <v>26</v>
      </c>
      <c r="B2" s="26"/>
      <c r="C2" s="26"/>
      <c r="D2" s="26"/>
      <c r="E2" s="26"/>
      <c r="F2" s="26"/>
      <c r="G2" s="26"/>
      <c r="H2" s="26"/>
      <c r="I2" s="26"/>
      <c r="J2" s="26"/>
      <c r="K2" s="26"/>
      <c r="L2" s="26"/>
      <c r="M2" s="26"/>
    </row>
    <row r="3" ht="24.15" customHeight="1" spans="1:13">
      <c r="A3" s="27" t="s">
        <v>28</v>
      </c>
      <c r="B3" s="27"/>
      <c r="C3" s="27"/>
      <c r="D3" s="27"/>
      <c r="E3" s="27"/>
      <c r="F3" s="27"/>
      <c r="G3" s="27"/>
      <c r="H3" s="27"/>
      <c r="I3" s="27"/>
      <c r="J3" s="27"/>
      <c r="K3" s="27"/>
      <c r="L3" s="28" t="s">
        <v>29</v>
      </c>
      <c r="M3" s="28"/>
    </row>
    <row r="4" ht="33.6" customHeight="1" spans="1:13">
      <c r="A4" s="29" t="s">
        <v>126</v>
      </c>
      <c r="B4" s="29" t="s">
        <v>311</v>
      </c>
      <c r="C4" s="29" t="s">
        <v>312</v>
      </c>
      <c r="D4" s="29" t="s">
        <v>313</v>
      </c>
      <c r="E4" s="29" t="s">
        <v>314</v>
      </c>
      <c r="F4" s="29"/>
      <c r="G4" s="29"/>
      <c r="H4" s="29"/>
      <c r="I4" s="29"/>
      <c r="J4" s="29"/>
      <c r="K4" s="29"/>
      <c r="L4" s="29"/>
      <c r="M4" s="29"/>
    </row>
    <row r="5" ht="36.2" customHeight="1" spans="1:13">
      <c r="A5" s="29"/>
      <c r="B5" s="29"/>
      <c r="C5" s="29"/>
      <c r="D5" s="29"/>
      <c r="E5" s="29" t="s">
        <v>315</v>
      </c>
      <c r="F5" s="29" t="s">
        <v>316</v>
      </c>
      <c r="G5" s="29" t="s">
        <v>317</v>
      </c>
      <c r="H5" s="29" t="s">
        <v>318</v>
      </c>
      <c r="I5" s="29" t="s">
        <v>319</v>
      </c>
      <c r="J5" s="29" t="s">
        <v>320</v>
      </c>
      <c r="K5" s="29" t="s">
        <v>321</v>
      </c>
      <c r="L5" s="29" t="s">
        <v>322</v>
      </c>
      <c r="M5" s="29" t="s">
        <v>323</v>
      </c>
    </row>
    <row r="6" ht="32" customHeight="1" spans="1:13">
      <c r="A6" s="30">
        <v>118001</v>
      </c>
      <c r="B6" s="30" t="s">
        <v>171</v>
      </c>
      <c r="C6" s="31">
        <v>826.81</v>
      </c>
      <c r="D6" s="30" t="s">
        <v>324</v>
      </c>
      <c r="E6" s="32" t="s">
        <v>325</v>
      </c>
      <c r="F6" s="30" t="s">
        <v>326</v>
      </c>
      <c r="G6" s="33"/>
      <c r="H6" s="34"/>
      <c r="I6" s="35"/>
      <c r="J6" s="35"/>
      <c r="K6" s="35"/>
      <c r="L6" s="36"/>
      <c r="M6" s="36"/>
    </row>
    <row r="7" ht="32" customHeight="1" spans="1:13">
      <c r="A7" s="30"/>
      <c r="B7" s="30"/>
      <c r="C7" s="31"/>
      <c r="D7" s="30"/>
      <c r="E7" s="32"/>
      <c r="F7" s="30" t="s">
        <v>327</v>
      </c>
      <c r="G7" s="33"/>
      <c r="H7" s="34"/>
      <c r="I7" s="35"/>
      <c r="J7" s="35"/>
      <c r="K7" s="35"/>
      <c r="L7" s="36"/>
      <c r="M7" s="36"/>
    </row>
    <row r="8" ht="32" customHeight="1" spans="1:13">
      <c r="A8" s="30"/>
      <c r="B8" s="30"/>
      <c r="C8" s="31"/>
      <c r="D8" s="30"/>
      <c r="E8" s="32"/>
      <c r="F8" s="30" t="s">
        <v>328</v>
      </c>
      <c r="G8" s="34"/>
      <c r="H8" s="34"/>
      <c r="I8" s="35"/>
      <c r="J8" s="35"/>
      <c r="K8" s="35"/>
      <c r="L8" s="36"/>
      <c r="M8" s="36"/>
    </row>
    <row r="9" ht="32" customHeight="1" spans="1:13">
      <c r="A9" s="30"/>
      <c r="B9" s="30"/>
      <c r="C9" s="31"/>
      <c r="D9" s="30"/>
      <c r="E9" s="32" t="s">
        <v>329</v>
      </c>
      <c r="F9" s="30" t="s">
        <v>330</v>
      </c>
      <c r="G9" s="33"/>
      <c r="H9" s="34"/>
      <c r="I9" s="35"/>
      <c r="J9" s="35"/>
      <c r="K9" s="35"/>
      <c r="L9" s="36"/>
      <c r="M9" s="36"/>
    </row>
    <row r="10" ht="32" customHeight="1" spans="1:13">
      <c r="A10" s="30"/>
      <c r="B10" s="30"/>
      <c r="C10" s="31"/>
      <c r="D10" s="30"/>
      <c r="E10" s="32"/>
      <c r="F10" s="30" t="s">
        <v>331</v>
      </c>
      <c r="G10" s="33"/>
      <c r="H10" s="34"/>
      <c r="I10" s="35"/>
      <c r="J10" s="35"/>
      <c r="K10" s="35"/>
      <c r="L10" s="36"/>
      <c r="M10" s="36"/>
    </row>
    <row r="11" ht="32" customHeight="1" spans="1:13">
      <c r="A11" s="30"/>
      <c r="B11" s="30"/>
      <c r="C11" s="31"/>
      <c r="D11" s="30"/>
      <c r="E11" s="32"/>
      <c r="F11" s="30" t="s">
        <v>332</v>
      </c>
      <c r="G11" s="33"/>
      <c r="H11" s="34"/>
      <c r="I11" s="35"/>
      <c r="J11" s="35"/>
      <c r="K11" s="35"/>
      <c r="L11" s="36"/>
      <c r="M11" s="36"/>
    </row>
    <row r="12" ht="32" customHeight="1" spans="1:13">
      <c r="A12" s="30"/>
      <c r="B12" s="30"/>
      <c r="C12" s="31"/>
      <c r="D12" s="30"/>
      <c r="E12" s="32" t="s">
        <v>333</v>
      </c>
      <c r="F12" s="30" t="s">
        <v>334</v>
      </c>
      <c r="G12" s="33"/>
      <c r="H12" s="34"/>
      <c r="I12" s="35"/>
      <c r="J12" s="35"/>
      <c r="K12" s="35"/>
      <c r="L12" s="36"/>
      <c r="M12" s="36"/>
    </row>
    <row r="13" ht="32" customHeight="1" spans="1:13">
      <c r="A13" s="30"/>
      <c r="B13" s="30"/>
      <c r="C13" s="31"/>
      <c r="D13" s="30"/>
      <c r="E13" s="32" t="s">
        <v>335</v>
      </c>
      <c r="F13" s="30" t="s">
        <v>336</v>
      </c>
      <c r="G13" s="33"/>
      <c r="H13" s="37"/>
      <c r="I13" s="35"/>
      <c r="J13" s="35"/>
      <c r="K13" s="35"/>
      <c r="L13" s="36"/>
      <c r="M13" s="36"/>
    </row>
    <row r="14" ht="32" customHeight="1" spans="1:13">
      <c r="A14" s="30"/>
      <c r="B14" s="30"/>
      <c r="C14" s="31"/>
      <c r="D14" s="30"/>
      <c r="E14" s="32"/>
      <c r="F14" s="30" t="s">
        <v>337</v>
      </c>
      <c r="G14" s="33"/>
      <c r="H14" s="34"/>
      <c r="I14" s="35"/>
      <c r="J14" s="35"/>
      <c r="K14" s="35"/>
      <c r="L14" s="36"/>
      <c r="M14" s="36"/>
    </row>
    <row r="15" ht="32" customHeight="1" spans="1:13">
      <c r="A15" s="30"/>
      <c r="B15" s="30"/>
      <c r="C15" s="31"/>
      <c r="D15" s="30"/>
      <c r="E15" s="32"/>
      <c r="F15" s="30" t="s">
        <v>338</v>
      </c>
      <c r="G15" s="33"/>
      <c r="H15" s="37"/>
      <c r="I15" s="35"/>
      <c r="J15" s="35"/>
      <c r="K15" s="35"/>
      <c r="L15" s="36"/>
      <c r="M15" s="36"/>
    </row>
    <row r="16" ht="32" customHeight="1" spans="1:13">
      <c r="A16" s="30">
        <v>118001</v>
      </c>
      <c r="B16" s="30" t="s">
        <v>339</v>
      </c>
      <c r="C16" s="31">
        <v>211.55</v>
      </c>
      <c r="D16" s="30" t="s">
        <v>340</v>
      </c>
      <c r="E16" s="32" t="s">
        <v>325</v>
      </c>
      <c r="F16" s="30" t="s">
        <v>326</v>
      </c>
      <c r="G16" s="38"/>
      <c r="H16" s="39"/>
      <c r="I16" s="40"/>
      <c r="J16" s="40"/>
      <c r="K16" s="40"/>
      <c r="L16" s="40"/>
      <c r="M16" s="36"/>
    </row>
    <row r="17" ht="32" customHeight="1" spans="1:13">
      <c r="A17" s="30"/>
      <c r="B17" s="30"/>
      <c r="C17" s="31"/>
      <c r="D17" s="30"/>
      <c r="E17" s="32"/>
      <c r="F17" s="30" t="s">
        <v>327</v>
      </c>
      <c r="G17" s="38"/>
      <c r="H17" s="39"/>
      <c r="I17" s="40"/>
      <c r="J17" s="40"/>
      <c r="K17" s="40"/>
      <c r="L17" s="40"/>
      <c r="M17" s="36"/>
    </row>
    <row r="18" ht="32" customHeight="1" spans="1:13">
      <c r="A18" s="30"/>
      <c r="B18" s="30"/>
      <c r="C18" s="31"/>
      <c r="D18" s="30"/>
      <c r="E18" s="32"/>
      <c r="F18" s="30" t="s">
        <v>328</v>
      </c>
      <c r="G18" s="39"/>
      <c r="H18" s="39"/>
      <c r="I18" s="40"/>
      <c r="J18" s="40"/>
      <c r="K18" s="40"/>
      <c r="L18" s="40"/>
      <c r="M18" s="36"/>
    </row>
    <row r="19" ht="32" customHeight="1" spans="1:13">
      <c r="A19" s="30"/>
      <c r="B19" s="30"/>
      <c r="C19" s="31"/>
      <c r="D19" s="30"/>
      <c r="E19" s="32" t="s">
        <v>329</v>
      </c>
      <c r="F19" s="30" t="s">
        <v>330</v>
      </c>
      <c r="G19" s="38"/>
      <c r="H19" s="39"/>
      <c r="I19" s="40"/>
      <c r="J19" s="40"/>
      <c r="K19" s="40"/>
      <c r="L19" s="40"/>
      <c r="M19" s="36"/>
    </row>
    <row r="20" ht="32" customHeight="1" spans="1:13">
      <c r="A20" s="30"/>
      <c r="B20" s="30"/>
      <c r="C20" s="31"/>
      <c r="D20" s="30"/>
      <c r="E20" s="32"/>
      <c r="F20" s="30" t="s">
        <v>332</v>
      </c>
      <c r="G20" s="38"/>
      <c r="H20" s="39"/>
      <c r="I20" s="40"/>
      <c r="J20" s="40"/>
      <c r="K20" s="40"/>
      <c r="L20" s="40"/>
      <c r="M20" s="36"/>
    </row>
    <row r="21" ht="32" customHeight="1" spans="1:13">
      <c r="A21" s="30"/>
      <c r="B21" s="30"/>
      <c r="C21" s="31"/>
      <c r="D21" s="30"/>
      <c r="E21" s="32"/>
      <c r="F21" s="30" t="s">
        <v>331</v>
      </c>
      <c r="G21" s="38"/>
      <c r="H21" s="39"/>
      <c r="I21" s="40"/>
      <c r="J21" s="40"/>
      <c r="K21" s="40"/>
      <c r="L21" s="40"/>
      <c r="M21" s="36"/>
    </row>
    <row r="22" ht="32" customHeight="1" spans="1:13">
      <c r="A22" s="30"/>
      <c r="B22" s="30"/>
      <c r="C22" s="31"/>
      <c r="D22" s="30"/>
      <c r="E22" s="32" t="s">
        <v>335</v>
      </c>
      <c r="F22" s="30" t="s">
        <v>336</v>
      </c>
      <c r="G22" s="38"/>
      <c r="H22" s="39"/>
      <c r="I22" s="40"/>
      <c r="J22" s="40"/>
      <c r="K22" s="40"/>
      <c r="L22" s="40"/>
      <c r="M22" s="36"/>
    </row>
    <row r="23" ht="32" customHeight="1" spans="1:13">
      <c r="A23" s="30"/>
      <c r="B23" s="30"/>
      <c r="C23" s="31"/>
      <c r="D23" s="30"/>
      <c r="E23" s="32"/>
      <c r="F23" s="30" t="s">
        <v>338</v>
      </c>
      <c r="G23" s="38"/>
      <c r="H23" s="41"/>
      <c r="I23" s="40"/>
      <c r="J23" s="40"/>
      <c r="K23" s="40"/>
      <c r="L23" s="40"/>
      <c r="M23" s="36"/>
    </row>
    <row r="24" ht="32" customHeight="1" spans="1:13">
      <c r="A24" s="30"/>
      <c r="B24" s="30"/>
      <c r="C24" s="31"/>
      <c r="D24" s="30"/>
      <c r="E24" s="32"/>
      <c r="F24" s="30" t="s">
        <v>337</v>
      </c>
      <c r="G24" s="38"/>
      <c r="H24" s="39"/>
      <c r="I24" s="40"/>
      <c r="J24" s="40"/>
      <c r="K24" s="40"/>
      <c r="L24" s="40"/>
      <c r="M24" s="36"/>
    </row>
    <row r="25" ht="32" customHeight="1" spans="1:13">
      <c r="A25" s="30"/>
      <c r="B25" s="30"/>
      <c r="C25" s="31"/>
      <c r="D25" s="30"/>
      <c r="E25" s="32" t="s">
        <v>333</v>
      </c>
      <c r="F25" s="30" t="s">
        <v>334</v>
      </c>
      <c r="G25" s="38"/>
      <c r="H25" s="41"/>
      <c r="I25" s="40"/>
      <c r="J25" s="40"/>
      <c r="K25" s="40"/>
      <c r="L25" s="40"/>
      <c r="M25" s="36"/>
    </row>
    <row r="26" ht="32" customHeight="1" spans="1:13">
      <c r="A26" s="30">
        <v>118001</v>
      </c>
      <c r="B26" s="30" t="s">
        <v>341</v>
      </c>
      <c r="C26" s="31">
        <v>4</v>
      </c>
      <c r="D26" s="30" t="s">
        <v>342</v>
      </c>
      <c r="E26" s="32" t="s">
        <v>335</v>
      </c>
      <c r="F26" s="30" t="s">
        <v>337</v>
      </c>
      <c r="G26" s="36"/>
      <c r="H26" s="36"/>
      <c r="I26" s="36"/>
      <c r="J26" s="36"/>
      <c r="K26" s="36"/>
      <c r="L26" s="36"/>
      <c r="M26" s="36"/>
    </row>
    <row r="27" ht="32" customHeight="1" spans="1:13">
      <c r="A27" s="30"/>
      <c r="B27" s="30"/>
      <c r="C27" s="31"/>
      <c r="D27" s="30"/>
      <c r="E27" s="32"/>
      <c r="F27" s="30" t="s">
        <v>336</v>
      </c>
      <c r="G27" s="36"/>
      <c r="H27" s="36"/>
      <c r="I27" s="36"/>
      <c r="J27" s="36"/>
      <c r="K27" s="36"/>
      <c r="L27" s="36"/>
      <c r="M27" s="36"/>
    </row>
    <row r="28" ht="32" customHeight="1" spans="1:13">
      <c r="A28" s="30"/>
      <c r="B28" s="30"/>
      <c r="C28" s="31"/>
      <c r="D28" s="30"/>
      <c r="E28" s="32"/>
      <c r="F28" s="30" t="s">
        <v>338</v>
      </c>
      <c r="G28" s="36"/>
      <c r="H28" s="36"/>
      <c r="I28" s="36"/>
      <c r="J28" s="36"/>
      <c r="K28" s="36"/>
      <c r="L28" s="36"/>
      <c r="M28" s="36"/>
    </row>
    <row r="29" ht="32" customHeight="1" spans="1:13">
      <c r="A29" s="30"/>
      <c r="B29" s="30"/>
      <c r="C29" s="31"/>
      <c r="D29" s="30"/>
      <c r="E29" s="32" t="s">
        <v>329</v>
      </c>
      <c r="F29" s="30" t="s">
        <v>331</v>
      </c>
      <c r="G29" s="36"/>
      <c r="H29" s="36"/>
      <c r="I29" s="36"/>
      <c r="J29" s="36"/>
      <c r="K29" s="36"/>
      <c r="L29" s="36"/>
      <c r="M29" s="36"/>
    </row>
    <row r="30" ht="32" customHeight="1" spans="1:13">
      <c r="A30" s="30"/>
      <c r="B30" s="30"/>
      <c r="C30" s="31"/>
      <c r="D30" s="30"/>
      <c r="E30" s="32"/>
      <c r="F30" s="30" t="s">
        <v>332</v>
      </c>
      <c r="G30" s="36"/>
      <c r="H30" s="36"/>
      <c r="I30" s="36"/>
      <c r="J30" s="36"/>
      <c r="K30" s="36"/>
      <c r="L30" s="36"/>
      <c r="M30" s="36"/>
    </row>
    <row r="31" ht="32" customHeight="1" spans="1:13">
      <c r="A31" s="30"/>
      <c r="B31" s="30"/>
      <c r="C31" s="31"/>
      <c r="D31" s="30"/>
      <c r="E31" s="32"/>
      <c r="F31" s="30" t="s">
        <v>330</v>
      </c>
      <c r="G31" s="36"/>
      <c r="H31" s="36"/>
      <c r="I31" s="36"/>
      <c r="J31" s="36"/>
      <c r="K31" s="36"/>
      <c r="L31" s="36"/>
      <c r="M31" s="36"/>
    </row>
    <row r="32" ht="32" customHeight="1" spans="1:13">
      <c r="A32" s="30"/>
      <c r="B32" s="30"/>
      <c r="C32" s="31"/>
      <c r="D32" s="30"/>
      <c r="E32" s="32" t="s">
        <v>325</v>
      </c>
      <c r="F32" s="30" t="s">
        <v>328</v>
      </c>
      <c r="G32" s="36"/>
      <c r="H32" s="36"/>
      <c r="I32" s="36"/>
      <c r="J32" s="36"/>
      <c r="K32" s="36"/>
      <c r="L32" s="36"/>
      <c r="M32" s="36"/>
    </row>
    <row r="33" ht="32" customHeight="1" spans="1:13">
      <c r="A33" s="30"/>
      <c r="B33" s="30"/>
      <c r="C33" s="31"/>
      <c r="D33" s="30"/>
      <c r="E33" s="32"/>
      <c r="F33" s="30" t="s">
        <v>327</v>
      </c>
      <c r="G33" s="36"/>
      <c r="H33" s="36"/>
      <c r="I33" s="36"/>
      <c r="J33" s="36"/>
      <c r="K33" s="36"/>
      <c r="L33" s="36"/>
      <c r="M33" s="36"/>
    </row>
    <row r="34" ht="32" customHeight="1" spans="1:13">
      <c r="A34" s="30"/>
      <c r="B34" s="30"/>
      <c r="C34" s="31"/>
      <c r="D34" s="30"/>
      <c r="E34" s="32"/>
      <c r="F34" s="30" t="s">
        <v>326</v>
      </c>
      <c r="G34" s="36"/>
      <c r="H34" s="36"/>
      <c r="I34" s="36"/>
      <c r="J34" s="36"/>
      <c r="K34" s="36"/>
      <c r="L34" s="36"/>
      <c r="M34" s="36"/>
    </row>
    <row r="35" ht="32" customHeight="1" spans="1:13">
      <c r="A35" s="30"/>
      <c r="B35" s="30"/>
      <c r="C35" s="31"/>
      <c r="D35" s="30"/>
      <c r="E35" s="32" t="s">
        <v>333</v>
      </c>
      <c r="F35" s="30" t="s">
        <v>334</v>
      </c>
      <c r="G35" s="36"/>
      <c r="H35" s="36"/>
      <c r="I35" s="36"/>
      <c r="J35" s="36"/>
      <c r="K35" s="36"/>
      <c r="L35" s="36"/>
      <c r="M35" s="36"/>
    </row>
    <row r="36" ht="32" customHeight="1" spans="1:13">
      <c r="A36" s="30">
        <v>118001</v>
      </c>
      <c r="B36" s="30" t="s">
        <v>178</v>
      </c>
      <c r="C36" s="31">
        <v>85.26</v>
      </c>
      <c r="D36" s="30" t="s">
        <v>343</v>
      </c>
      <c r="E36" s="32" t="s">
        <v>333</v>
      </c>
      <c r="F36" s="30" t="s">
        <v>334</v>
      </c>
      <c r="G36" s="36"/>
      <c r="H36" s="36"/>
      <c r="I36" s="36"/>
      <c r="J36" s="36"/>
      <c r="K36" s="36"/>
      <c r="L36" s="36"/>
      <c r="M36" s="36"/>
    </row>
    <row r="37" ht="32" customHeight="1" spans="1:13">
      <c r="A37" s="30"/>
      <c r="B37" s="30"/>
      <c r="C37" s="31"/>
      <c r="D37" s="30"/>
      <c r="E37" s="32" t="s">
        <v>335</v>
      </c>
      <c r="F37" s="30" t="s">
        <v>338</v>
      </c>
      <c r="G37" s="36"/>
      <c r="H37" s="36"/>
      <c r="I37" s="36"/>
      <c r="J37" s="36"/>
      <c r="K37" s="36"/>
      <c r="L37" s="36"/>
      <c r="M37" s="36"/>
    </row>
    <row r="38" ht="32" customHeight="1" spans="1:13">
      <c r="A38" s="30"/>
      <c r="B38" s="30"/>
      <c r="C38" s="31"/>
      <c r="D38" s="30"/>
      <c r="E38" s="32"/>
      <c r="F38" s="30" t="s">
        <v>337</v>
      </c>
      <c r="G38" s="36"/>
      <c r="H38" s="36"/>
      <c r="I38" s="36"/>
      <c r="J38" s="36"/>
      <c r="K38" s="36"/>
      <c r="L38" s="36"/>
      <c r="M38" s="36"/>
    </row>
    <row r="39" ht="32" customHeight="1" spans="1:13">
      <c r="A39" s="30"/>
      <c r="B39" s="30"/>
      <c r="C39" s="31"/>
      <c r="D39" s="30"/>
      <c r="E39" s="32"/>
      <c r="F39" s="30" t="s">
        <v>336</v>
      </c>
      <c r="G39" s="36"/>
      <c r="H39" s="36"/>
      <c r="I39" s="36"/>
      <c r="J39" s="36"/>
      <c r="K39" s="36"/>
      <c r="L39" s="36"/>
      <c r="M39" s="36"/>
    </row>
    <row r="40" ht="32" customHeight="1" spans="1:13">
      <c r="A40" s="30"/>
      <c r="B40" s="30"/>
      <c r="C40" s="31"/>
      <c r="D40" s="30"/>
      <c r="E40" s="32" t="s">
        <v>329</v>
      </c>
      <c r="F40" s="30" t="s">
        <v>331</v>
      </c>
      <c r="G40" s="36"/>
      <c r="H40" s="36"/>
      <c r="I40" s="36"/>
      <c r="J40" s="36"/>
      <c r="K40" s="36"/>
      <c r="L40" s="36"/>
      <c r="M40" s="36"/>
    </row>
    <row r="41" ht="32" customHeight="1" spans="1:13">
      <c r="A41" s="30"/>
      <c r="B41" s="30"/>
      <c r="C41" s="31"/>
      <c r="D41" s="30"/>
      <c r="E41" s="32"/>
      <c r="F41" s="30" t="s">
        <v>330</v>
      </c>
      <c r="G41" s="36"/>
      <c r="H41" s="36"/>
      <c r="I41" s="36"/>
      <c r="J41" s="36"/>
      <c r="K41" s="36"/>
      <c r="L41" s="36"/>
      <c r="M41" s="36"/>
    </row>
    <row r="42" ht="32" customHeight="1" spans="1:13">
      <c r="A42" s="30"/>
      <c r="B42" s="30"/>
      <c r="C42" s="31"/>
      <c r="D42" s="30"/>
      <c r="E42" s="32"/>
      <c r="F42" s="30" t="s">
        <v>332</v>
      </c>
      <c r="G42" s="36"/>
      <c r="H42" s="36"/>
      <c r="I42" s="36"/>
      <c r="J42" s="36"/>
      <c r="K42" s="36"/>
      <c r="L42" s="36"/>
      <c r="M42" s="36"/>
    </row>
    <row r="43" ht="32" customHeight="1" spans="1:13">
      <c r="A43" s="30"/>
      <c r="B43" s="30"/>
      <c r="C43" s="31"/>
      <c r="D43" s="30"/>
      <c r="E43" s="32" t="s">
        <v>325</v>
      </c>
      <c r="F43" s="30" t="s">
        <v>328</v>
      </c>
      <c r="G43" s="36"/>
      <c r="H43" s="36"/>
      <c r="I43" s="36"/>
      <c r="J43" s="36"/>
      <c r="K43" s="36"/>
      <c r="L43" s="36"/>
      <c r="M43" s="36"/>
    </row>
    <row r="44" ht="32" customHeight="1" spans="1:13">
      <c r="A44" s="30"/>
      <c r="B44" s="30"/>
      <c r="C44" s="31"/>
      <c r="D44" s="30"/>
      <c r="E44" s="32"/>
      <c r="F44" s="30" t="s">
        <v>327</v>
      </c>
      <c r="G44" s="36"/>
      <c r="H44" s="36"/>
      <c r="I44" s="36"/>
      <c r="J44" s="36"/>
      <c r="K44" s="36"/>
      <c r="L44" s="36"/>
      <c r="M44" s="36"/>
    </row>
    <row r="45" ht="32" customHeight="1" spans="1:13">
      <c r="A45" s="30"/>
      <c r="B45" s="30"/>
      <c r="C45" s="31"/>
      <c r="D45" s="30"/>
      <c r="E45" s="32"/>
      <c r="F45" s="30" t="s">
        <v>326</v>
      </c>
      <c r="G45" s="36"/>
      <c r="H45" s="36"/>
      <c r="I45" s="36"/>
      <c r="J45" s="36"/>
      <c r="K45" s="36"/>
      <c r="L45" s="36"/>
      <c r="M45" s="36"/>
    </row>
  </sheetData>
  <mergeCells count="36">
    <mergeCell ref="A2:M2"/>
    <mergeCell ref="A3:K3"/>
    <mergeCell ref="L3:M3"/>
    <mergeCell ref="E4:M4"/>
    <mergeCell ref="A4:A5"/>
    <mergeCell ref="A6:A15"/>
    <mergeCell ref="A16:A25"/>
    <mergeCell ref="A26:A35"/>
    <mergeCell ref="A36:A45"/>
    <mergeCell ref="B4:B5"/>
    <mergeCell ref="B6:B15"/>
    <mergeCell ref="B16:B25"/>
    <mergeCell ref="B26:B35"/>
    <mergeCell ref="B36:B45"/>
    <mergeCell ref="C4:C5"/>
    <mergeCell ref="C6:C15"/>
    <mergeCell ref="C16:C25"/>
    <mergeCell ref="C26:C35"/>
    <mergeCell ref="C36:C45"/>
    <mergeCell ref="D4:D5"/>
    <mergeCell ref="D6:D15"/>
    <mergeCell ref="D16:D25"/>
    <mergeCell ref="D26:D35"/>
    <mergeCell ref="D36:D45"/>
    <mergeCell ref="E6:E8"/>
    <mergeCell ref="E9:E11"/>
    <mergeCell ref="E13:E15"/>
    <mergeCell ref="E16:E18"/>
    <mergeCell ref="E19:E21"/>
    <mergeCell ref="E22:E24"/>
    <mergeCell ref="E26:E28"/>
    <mergeCell ref="E29:E31"/>
    <mergeCell ref="E32:E34"/>
    <mergeCell ref="E37:E39"/>
    <mergeCell ref="E40:E42"/>
    <mergeCell ref="E43:E4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34" workbookViewId="0">
      <selection activeCell="A3" sqref="A3:C3"/>
    </sheetView>
  </sheetViews>
  <sheetFormatPr defaultColWidth="9" defaultRowHeight="14" outlineLevelCol="4"/>
  <cols>
    <col min="1" max="1" width="16.5" style="1" customWidth="1"/>
    <col min="2" max="2" width="17.6636363636364" style="1" customWidth="1"/>
    <col min="3" max="3" width="20.5545454545455" style="1" customWidth="1"/>
    <col min="4" max="4" width="18.6636363636364" style="1" customWidth="1"/>
    <col min="5" max="5" width="23.2818181818182" style="1" customWidth="1"/>
    <col min="6" max="16384" width="9" style="1"/>
  </cols>
  <sheetData>
    <row r="1" s="1" customFormat="1" ht="17" customHeight="1"/>
    <row r="2" s="2" customFormat="1" ht="30" customHeight="1" spans="1:5">
      <c r="A2" s="2" t="s">
        <v>344</v>
      </c>
    </row>
    <row r="3" s="1" customFormat="1" ht="17.25" customHeight="1" spans="1:5">
      <c r="A3" s="3" t="s">
        <v>345</v>
      </c>
      <c r="B3" s="3"/>
      <c r="C3" s="3"/>
      <c r="D3" s="1"/>
      <c r="E3" s="4" t="s">
        <v>346</v>
      </c>
    </row>
    <row r="4" s="1" customFormat="1" ht="27" customHeight="1" spans="1:5">
      <c r="A4" s="5" t="s">
        <v>347</v>
      </c>
      <c r="B4" s="6" t="s">
        <v>3</v>
      </c>
      <c r="C4" s="6"/>
      <c r="D4" s="6"/>
      <c r="E4" s="6"/>
    </row>
    <row r="5" s="1" customFormat="1" ht="25" customHeight="1" spans="1:5">
      <c r="A5" s="7" t="s">
        <v>348</v>
      </c>
      <c r="B5" s="6" t="s">
        <v>349</v>
      </c>
      <c r="C5" s="6"/>
      <c r="D5" s="6"/>
      <c r="E5" s="6"/>
    </row>
    <row r="6" s="1" customFormat="1" ht="25" customHeight="1" spans="1:5">
      <c r="A6" s="8"/>
      <c r="B6" s="6" t="s">
        <v>350</v>
      </c>
      <c r="C6" s="6"/>
      <c r="D6" s="6" t="s">
        <v>351</v>
      </c>
      <c r="E6" s="6"/>
    </row>
    <row r="7" s="1" customFormat="1" ht="25" customHeight="1" spans="1:5">
      <c r="A7" s="8"/>
      <c r="B7" s="6" t="s">
        <v>352</v>
      </c>
      <c r="C7" s="6"/>
      <c r="D7" s="6" t="s">
        <v>353</v>
      </c>
      <c r="E7" s="6"/>
    </row>
    <row r="8" s="1" customFormat="1" ht="25" customHeight="1" spans="1:5">
      <c r="A8" s="8"/>
      <c r="B8" s="6" t="s">
        <v>354</v>
      </c>
      <c r="C8" s="6"/>
      <c r="D8" s="6" t="s">
        <v>355</v>
      </c>
      <c r="E8" s="6"/>
    </row>
    <row r="9" s="1" customFormat="1" ht="25" customHeight="1" spans="1:5">
      <c r="A9" s="8"/>
      <c r="B9" s="9" t="s">
        <v>356</v>
      </c>
      <c r="C9" s="9"/>
      <c r="D9" s="6"/>
      <c r="E9" s="6"/>
    </row>
    <row r="10" s="1" customFormat="1" ht="25" customHeight="1" spans="1:5">
      <c r="A10" s="10"/>
      <c r="B10" s="6" t="s">
        <v>357</v>
      </c>
      <c r="C10" s="6"/>
      <c r="D10" s="6"/>
      <c r="E10" s="6"/>
    </row>
    <row r="11" s="1" customFormat="1" ht="39" customHeight="1" spans="1:5">
      <c r="A11" s="11" t="s">
        <v>358</v>
      </c>
      <c r="B11" s="9" t="s">
        <v>359</v>
      </c>
      <c r="C11" s="9"/>
      <c r="D11" s="9"/>
      <c r="E11" s="9"/>
    </row>
    <row r="12" s="1" customFormat="1" ht="29" customHeight="1" spans="1:5">
      <c r="A12" s="7" t="s">
        <v>360</v>
      </c>
      <c r="B12" s="9" t="s">
        <v>361</v>
      </c>
      <c r="C12" s="9"/>
      <c r="D12" s="9"/>
      <c r="E12" s="9"/>
    </row>
    <row r="13" s="1" customFormat="1" ht="20" customHeight="1" spans="1:5">
      <c r="A13" s="8"/>
      <c r="B13" s="9" t="s">
        <v>362</v>
      </c>
      <c r="C13" s="9"/>
      <c r="D13" s="9"/>
      <c r="E13" s="9"/>
    </row>
    <row r="14" s="1" customFormat="1" ht="20" customHeight="1" spans="1:5">
      <c r="A14" s="8"/>
      <c r="B14" s="9" t="s">
        <v>363</v>
      </c>
      <c r="C14" s="9"/>
      <c r="D14" s="9"/>
      <c r="E14" s="9"/>
    </row>
    <row r="15" s="1" customFormat="1" ht="20" customHeight="1" spans="1:5">
      <c r="A15" s="8"/>
      <c r="B15" s="9" t="s">
        <v>364</v>
      </c>
      <c r="C15" s="9"/>
      <c r="D15" s="9"/>
      <c r="E15" s="9"/>
    </row>
    <row r="16" s="1" customFormat="1" ht="20" customHeight="1" spans="1:5">
      <c r="A16" s="8"/>
      <c r="B16" s="9" t="s">
        <v>365</v>
      </c>
      <c r="C16" s="9"/>
      <c r="D16" s="9"/>
      <c r="E16" s="9"/>
    </row>
    <row r="17" s="1" customFormat="1" ht="20" customHeight="1" spans="1:5">
      <c r="A17" s="8"/>
      <c r="B17" s="9" t="s">
        <v>366</v>
      </c>
      <c r="C17" s="9"/>
      <c r="D17" s="9"/>
      <c r="E17" s="9"/>
    </row>
    <row r="18" s="1" customFormat="1" ht="20" customHeight="1" spans="1:5">
      <c r="A18" s="8"/>
      <c r="B18" s="9" t="s">
        <v>367</v>
      </c>
      <c r="C18" s="9"/>
      <c r="D18" s="9"/>
      <c r="E18" s="9"/>
    </row>
    <row r="19" s="1" customFormat="1" ht="37" customHeight="1" spans="1:5">
      <c r="A19" s="8"/>
      <c r="B19" s="9" t="s">
        <v>368</v>
      </c>
      <c r="C19" s="9"/>
      <c r="D19" s="9"/>
      <c r="E19" s="9"/>
    </row>
    <row r="20" s="1" customFormat="1" ht="32" customHeight="1" spans="1:5">
      <c r="A20" s="8"/>
      <c r="B20" s="9" t="s">
        <v>369</v>
      </c>
      <c r="C20" s="9"/>
      <c r="D20" s="9"/>
      <c r="E20" s="9"/>
    </row>
    <row r="21" s="1" customFormat="1" ht="21" customHeight="1" spans="1:5">
      <c r="A21" s="8"/>
      <c r="B21" s="9" t="s">
        <v>370</v>
      </c>
      <c r="C21" s="9"/>
      <c r="D21" s="9"/>
      <c r="E21" s="9"/>
    </row>
    <row r="22" s="1" customFormat="1" ht="39" customHeight="1" spans="1:5">
      <c r="A22" s="8"/>
      <c r="B22" s="9" t="s">
        <v>371</v>
      </c>
      <c r="C22" s="9"/>
      <c r="D22" s="9"/>
      <c r="E22" s="9"/>
    </row>
    <row r="23" s="1" customFormat="1" ht="32" customHeight="1" spans="1:5">
      <c r="A23" s="10"/>
      <c r="B23" s="9" t="s">
        <v>372</v>
      </c>
      <c r="C23" s="9"/>
      <c r="D23" s="9"/>
      <c r="E23" s="9"/>
    </row>
    <row r="24" s="1" customFormat="1" ht="29" customHeight="1" spans="1:5">
      <c r="A24" s="12" t="s">
        <v>373</v>
      </c>
      <c r="B24" s="13" t="s">
        <v>315</v>
      </c>
      <c r="C24" s="14" t="s">
        <v>316</v>
      </c>
      <c r="D24" s="14" t="s">
        <v>317</v>
      </c>
      <c r="E24" s="15" t="s">
        <v>374</v>
      </c>
    </row>
    <row r="25" s="1" customFormat="1" ht="23" customHeight="1" spans="1:5">
      <c r="A25" s="16"/>
      <c r="B25" s="17" t="s">
        <v>329</v>
      </c>
      <c r="C25" s="5" t="s">
        <v>330</v>
      </c>
      <c r="D25" s="18" t="s">
        <v>375</v>
      </c>
      <c r="E25" s="18" t="s">
        <v>376</v>
      </c>
    </row>
    <row r="26" s="1" customFormat="1" ht="23" customHeight="1" spans="1:5">
      <c r="A26" s="16"/>
      <c r="B26" s="17"/>
      <c r="C26" s="5" t="s">
        <v>332</v>
      </c>
      <c r="D26" s="19" t="s">
        <v>377</v>
      </c>
      <c r="E26" s="20">
        <v>0.8</v>
      </c>
    </row>
    <row r="27" s="1" customFormat="1" ht="23" customHeight="1" spans="1:5">
      <c r="A27" s="16"/>
      <c r="B27" s="17"/>
      <c r="C27" s="5" t="s">
        <v>331</v>
      </c>
      <c r="D27" s="19" t="s">
        <v>378</v>
      </c>
      <c r="E27" s="19" t="s">
        <v>379</v>
      </c>
    </row>
    <row r="28" s="1" customFormat="1" ht="23" customHeight="1" spans="1:5">
      <c r="A28" s="16"/>
      <c r="B28" s="17"/>
      <c r="C28" s="5"/>
      <c r="D28" s="19" t="s">
        <v>380</v>
      </c>
      <c r="E28" s="20">
        <v>1</v>
      </c>
    </row>
    <row r="29" s="1" customFormat="1" ht="23" customHeight="1" spans="1:5">
      <c r="A29" s="16"/>
      <c r="B29" s="17" t="s">
        <v>335</v>
      </c>
      <c r="C29" s="5" t="s">
        <v>336</v>
      </c>
      <c r="D29" s="21" t="s">
        <v>381</v>
      </c>
      <c r="E29" s="22"/>
    </row>
    <row r="30" s="1" customFormat="1" ht="23" customHeight="1" spans="1:5">
      <c r="A30" s="16"/>
      <c r="B30" s="17"/>
      <c r="C30" s="5" t="s">
        <v>337</v>
      </c>
      <c r="D30" s="19" t="s">
        <v>382</v>
      </c>
      <c r="E30" s="19" t="s">
        <v>383</v>
      </c>
    </row>
    <row r="31" s="1" customFormat="1" ht="23" customHeight="1" spans="1:5">
      <c r="A31" s="16"/>
      <c r="B31" s="17"/>
      <c r="C31" s="5" t="s">
        <v>338</v>
      </c>
      <c r="D31" s="19" t="s">
        <v>384</v>
      </c>
      <c r="E31" s="19" t="s">
        <v>385</v>
      </c>
    </row>
    <row r="32" s="1" customFormat="1" ht="23" customHeight="1" spans="1:5">
      <c r="A32" s="16"/>
      <c r="B32" s="17"/>
      <c r="C32" s="5"/>
      <c r="D32" s="21" t="s">
        <v>381</v>
      </c>
      <c r="E32" s="22"/>
    </row>
    <row r="33" s="1" customFormat="1" ht="23" customHeight="1" spans="1:5">
      <c r="A33" s="16"/>
      <c r="B33" s="23" t="s">
        <v>325</v>
      </c>
      <c r="C33" s="5" t="s">
        <v>326</v>
      </c>
      <c r="D33" s="21" t="s">
        <v>381</v>
      </c>
      <c r="E33" s="22"/>
    </row>
    <row r="34" s="1" customFormat="1" ht="23" customHeight="1" spans="1:5">
      <c r="A34" s="16"/>
      <c r="B34" s="23"/>
      <c r="C34" s="5" t="s">
        <v>327</v>
      </c>
      <c r="D34" s="19" t="s">
        <v>386</v>
      </c>
      <c r="E34" s="19" t="s">
        <v>385</v>
      </c>
    </row>
    <row r="35" s="1" customFormat="1" ht="30" customHeight="1" spans="1:5">
      <c r="A35" s="16"/>
      <c r="B35" s="23"/>
      <c r="C35" s="5" t="s">
        <v>328</v>
      </c>
      <c r="D35" s="19" t="s">
        <v>387</v>
      </c>
      <c r="E35" s="19" t="s">
        <v>385</v>
      </c>
    </row>
    <row r="36" s="1" customFormat="1" ht="28" spans="1:5">
      <c r="A36" s="16"/>
      <c r="B36" s="23" t="s">
        <v>333</v>
      </c>
      <c r="C36" s="11" t="s">
        <v>388</v>
      </c>
      <c r="D36" s="19" t="s">
        <v>389</v>
      </c>
      <c r="E36" s="20">
        <v>0.98</v>
      </c>
    </row>
    <row r="37" s="1" customFormat="1" spans="1:5">
      <c r="C37" s="24"/>
    </row>
  </sheetData>
  <mergeCells count="34">
    <mergeCell ref="A1:D1"/>
    <mergeCell ref="A2:E2"/>
    <mergeCell ref="A3:C3"/>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B15:E15"/>
    <mergeCell ref="B16:E16"/>
    <mergeCell ref="B17:E17"/>
    <mergeCell ref="B18:E18"/>
    <mergeCell ref="B19:E19"/>
    <mergeCell ref="B20:E20"/>
    <mergeCell ref="B21:E21"/>
    <mergeCell ref="B22:E22"/>
    <mergeCell ref="B23:E23"/>
    <mergeCell ref="A5:A10"/>
    <mergeCell ref="A12:A23"/>
    <mergeCell ref="A24:A36"/>
    <mergeCell ref="B25:B28"/>
    <mergeCell ref="B29:B32"/>
    <mergeCell ref="B33:B3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workbookViewId="0">
      <selection activeCell="A3" sqref="A3:F3"/>
    </sheetView>
  </sheetViews>
  <sheetFormatPr defaultColWidth="10" defaultRowHeight="14" outlineLevelCol="7"/>
  <cols>
    <col min="1" max="1" width="29.4545454545455" customWidth="1"/>
    <col min="2" max="2" width="10.1727272727273" customWidth="1"/>
    <col min="3" max="3" width="23.0636363636364" customWidth="1"/>
    <col min="4" max="4" width="11.7272727272727" customWidth="1"/>
    <col min="5" max="5" width="24.0181818181818" customWidth="1"/>
    <col min="6" max="6" width="10.4454545454545" customWidth="1"/>
    <col min="7" max="7" width="20.2181818181818" customWidth="1"/>
    <col min="8" max="8" width="10.9909090909091" customWidth="1"/>
    <col min="9" max="9" width="9.76363636363636" customWidth="1"/>
  </cols>
  <sheetData>
    <row r="1" ht="6.9" customHeight="1" spans="1:8">
      <c r="A1" s="25"/>
      <c r="H1" s="169"/>
    </row>
    <row r="2" ht="24.15" customHeight="1" spans="1:8">
      <c r="A2" s="170" t="s">
        <v>6</v>
      </c>
      <c r="B2" s="170"/>
      <c r="C2" s="170"/>
      <c r="D2" s="170"/>
      <c r="E2" s="170"/>
      <c r="F2" s="170"/>
      <c r="G2" s="170"/>
      <c r="H2" s="170"/>
    </row>
    <row r="3" ht="17.25" customHeight="1" spans="1:8">
      <c r="A3" s="27" t="s">
        <v>28</v>
      </c>
      <c r="B3" s="27"/>
      <c r="C3" s="27"/>
      <c r="D3" s="27"/>
      <c r="E3" s="27"/>
      <c r="F3" s="27"/>
      <c r="G3" s="28" t="s">
        <v>29</v>
      </c>
      <c r="H3" s="28"/>
    </row>
    <row r="4" ht="17.9" customHeight="1" spans="1:8">
      <c r="A4" s="29" t="s">
        <v>30</v>
      </c>
      <c r="B4" s="29"/>
      <c r="C4" s="29" t="s">
        <v>31</v>
      </c>
      <c r="D4" s="29"/>
      <c r="E4" s="29"/>
      <c r="F4" s="29"/>
      <c r="G4" s="29"/>
      <c r="H4" s="29"/>
    </row>
    <row r="5" ht="22.4" customHeight="1" spans="1:8">
      <c r="A5" s="29" t="s">
        <v>32</v>
      </c>
      <c r="B5" s="29" t="s">
        <v>33</v>
      </c>
      <c r="C5" s="29" t="s">
        <v>34</v>
      </c>
      <c r="D5" s="29" t="s">
        <v>33</v>
      </c>
      <c r="E5" s="29" t="s">
        <v>35</v>
      </c>
      <c r="F5" s="29" t="s">
        <v>33</v>
      </c>
      <c r="G5" s="29" t="s">
        <v>36</v>
      </c>
      <c r="H5" s="29" t="s">
        <v>33</v>
      </c>
    </row>
    <row r="6" ht="16.25" customHeight="1" spans="1:8">
      <c r="A6" s="82" t="s">
        <v>37</v>
      </c>
      <c r="B6" s="54">
        <f>B7+B8</f>
        <v>1329.72</v>
      </c>
      <c r="C6" s="36" t="s">
        <v>38</v>
      </c>
      <c r="D6" s="86"/>
      <c r="E6" s="82" t="s">
        <v>39</v>
      </c>
      <c r="F6" s="90">
        <f>F7+F8+F9</f>
        <v>202.1</v>
      </c>
      <c r="G6" s="36" t="s">
        <v>40</v>
      </c>
      <c r="H6" s="54">
        <f>F7</f>
        <v>167.38</v>
      </c>
    </row>
    <row r="7" ht="16.25" customHeight="1" spans="1:8">
      <c r="A7" s="36" t="s">
        <v>41</v>
      </c>
      <c r="B7" s="54">
        <v>1329.72</v>
      </c>
      <c r="C7" s="36" t="s">
        <v>42</v>
      </c>
      <c r="D7" s="86"/>
      <c r="E7" s="36" t="s">
        <v>43</v>
      </c>
      <c r="F7" s="54">
        <v>167.38</v>
      </c>
      <c r="G7" s="36" t="s">
        <v>44</v>
      </c>
      <c r="H7" s="54">
        <f>F8+F12</f>
        <v>1162.34</v>
      </c>
    </row>
    <row r="8" ht="16.25" customHeight="1" spans="1:8">
      <c r="A8" s="82" t="s">
        <v>45</v>
      </c>
      <c r="B8" s="54">
        <f>B9+B10+B11+B12+B13+B14+B15+B16+B17+B18+B19</f>
        <v>0</v>
      </c>
      <c r="C8" s="36" t="s">
        <v>46</v>
      </c>
      <c r="D8" s="86"/>
      <c r="E8" s="36" t="s">
        <v>47</v>
      </c>
      <c r="F8" s="54">
        <v>34.72</v>
      </c>
      <c r="G8" s="36" t="s">
        <v>48</v>
      </c>
      <c r="H8" s="54"/>
    </row>
    <row r="9" ht="16.25" customHeight="1" spans="1:8">
      <c r="A9" s="36" t="s">
        <v>49</v>
      </c>
      <c r="B9" s="54"/>
      <c r="C9" s="36" t="s">
        <v>50</v>
      </c>
      <c r="D9" s="86"/>
      <c r="E9" s="36" t="s">
        <v>51</v>
      </c>
      <c r="F9" s="54"/>
      <c r="G9" s="36" t="s">
        <v>52</v>
      </c>
      <c r="H9" s="54"/>
    </row>
    <row r="10" ht="16.25" customHeight="1" spans="1:8">
      <c r="A10" s="36" t="s">
        <v>53</v>
      </c>
      <c r="B10" s="54"/>
      <c r="C10" s="36" t="s">
        <v>54</v>
      </c>
      <c r="D10" s="86"/>
      <c r="E10" s="82" t="s">
        <v>55</v>
      </c>
      <c r="F10" s="90">
        <f>F11+F12+F13+F14+F15+F16+F17+F18+F20+F19</f>
        <v>1127.62</v>
      </c>
      <c r="G10" s="36" t="s">
        <v>56</v>
      </c>
      <c r="H10" s="54"/>
    </row>
    <row r="11" ht="16.25" customHeight="1" spans="1:8">
      <c r="A11" s="36" t="s">
        <v>57</v>
      </c>
      <c r="B11" s="54"/>
      <c r="C11" s="36" t="s">
        <v>58</v>
      </c>
      <c r="D11" s="86"/>
      <c r="E11" s="36" t="s">
        <v>59</v>
      </c>
      <c r="F11" s="54"/>
      <c r="G11" s="36" t="s">
        <v>60</v>
      </c>
      <c r="H11" s="54"/>
    </row>
    <row r="12" ht="16.25" customHeight="1" spans="1:8">
      <c r="A12" s="36" t="s">
        <v>61</v>
      </c>
      <c r="B12" s="54"/>
      <c r="C12" s="36" t="s">
        <v>62</v>
      </c>
      <c r="D12" s="86"/>
      <c r="E12" s="36" t="s">
        <v>63</v>
      </c>
      <c r="F12" s="54">
        <v>1127.62</v>
      </c>
      <c r="G12" s="36" t="s">
        <v>64</v>
      </c>
      <c r="H12" s="54"/>
    </row>
    <row r="13" ht="16.25" customHeight="1" spans="1:8">
      <c r="A13" s="36" t="s">
        <v>65</v>
      </c>
      <c r="B13" s="54"/>
      <c r="C13" s="36" t="s">
        <v>66</v>
      </c>
      <c r="D13" s="86">
        <v>24.36</v>
      </c>
      <c r="E13" s="36" t="s">
        <v>67</v>
      </c>
      <c r="F13" s="54"/>
      <c r="G13" s="36" t="s">
        <v>68</v>
      </c>
      <c r="H13" s="54"/>
    </row>
    <row r="14" ht="16.25" customHeight="1" spans="1:8">
      <c r="A14" s="36" t="s">
        <v>69</v>
      </c>
      <c r="B14" s="54"/>
      <c r="C14" s="36" t="s">
        <v>70</v>
      </c>
      <c r="D14" s="86"/>
      <c r="E14" s="36" t="s">
        <v>71</v>
      </c>
      <c r="F14" s="54"/>
      <c r="G14" s="36" t="s">
        <v>72</v>
      </c>
      <c r="H14" s="54"/>
    </row>
    <row r="15" ht="16.25" customHeight="1" spans="1:8">
      <c r="A15" s="36" t="s">
        <v>73</v>
      </c>
      <c r="B15" s="54"/>
      <c r="C15" s="36" t="s">
        <v>74</v>
      </c>
      <c r="D15" s="86">
        <v>1293.42</v>
      </c>
      <c r="E15" s="36" t="s">
        <v>75</v>
      </c>
      <c r="F15" s="54"/>
      <c r="G15" s="36" t="s">
        <v>76</v>
      </c>
      <c r="H15" s="54"/>
    </row>
    <row r="16" ht="16.25" customHeight="1" spans="1:8">
      <c r="A16" s="36" t="s">
        <v>77</v>
      </c>
      <c r="B16" s="54"/>
      <c r="C16" s="36" t="s">
        <v>78</v>
      </c>
      <c r="D16" s="86"/>
      <c r="E16" s="36" t="s">
        <v>79</v>
      </c>
      <c r="F16" s="54"/>
      <c r="G16" s="36" t="s">
        <v>80</v>
      </c>
      <c r="H16" s="54"/>
    </row>
    <row r="17" ht="16.25" customHeight="1" spans="1:8">
      <c r="A17" s="36" t="s">
        <v>81</v>
      </c>
      <c r="B17" s="54"/>
      <c r="C17" s="36" t="s">
        <v>82</v>
      </c>
      <c r="D17" s="86"/>
      <c r="E17" s="36" t="s">
        <v>83</v>
      </c>
      <c r="F17" s="54"/>
      <c r="G17" s="36" t="s">
        <v>84</v>
      </c>
      <c r="H17" s="54"/>
    </row>
    <row r="18" ht="16.25" customHeight="1" spans="1:8">
      <c r="A18" s="36" t="s">
        <v>85</v>
      </c>
      <c r="B18" s="54"/>
      <c r="C18" s="36" t="s">
        <v>86</v>
      </c>
      <c r="D18" s="86"/>
      <c r="E18" s="36" t="s">
        <v>87</v>
      </c>
      <c r="F18" s="54"/>
      <c r="G18" s="36" t="s">
        <v>88</v>
      </c>
      <c r="H18" s="54"/>
    </row>
    <row r="19" ht="16.25" customHeight="1" spans="1:8">
      <c r="A19" s="36" t="s">
        <v>89</v>
      </c>
      <c r="B19" s="54"/>
      <c r="C19" s="36" t="s">
        <v>90</v>
      </c>
      <c r="D19" s="86"/>
      <c r="E19" s="36" t="s">
        <v>91</v>
      </c>
      <c r="F19" s="54"/>
      <c r="G19" s="36" t="s">
        <v>92</v>
      </c>
      <c r="H19" s="54"/>
    </row>
    <row r="20" ht="16.25" customHeight="1" spans="1:8">
      <c r="A20" s="82" t="s">
        <v>93</v>
      </c>
      <c r="B20" s="90"/>
      <c r="C20" s="36" t="s">
        <v>94</v>
      </c>
      <c r="D20" s="86"/>
      <c r="E20" s="36" t="s">
        <v>95</v>
      </c>
      <c r="F20" s="54"/>
      <c r="G20" s="36"/>
      <c r="H20" s="54"/>
    </row>
    <row r="21" ht="16.25" customHeight="1" spans="1:8">
      <c r="A21" s="82" t="s">
        <v>96</v>
      </c>
      <c r="B21" s="90"/>
      <c r="C21" s="36" t="s">
        <v>97</v>
      </c>
      <c r="D21" s="86"/>
      <c r="E21" s="82" t="s">
        <v>98</v>
      </c>
      <c r="F21" s="90"/>
      <c r="G21" s="36"/>
      <c r="H21" s="54"/>
    </row>
    <row r="22" ht="16.25" customHeight="1" spans="1:8">
      <c r="A22" s="82" t="s">
        <v>99</v>
      </c>
      <c r="B22" s="90"/>
      <c r="C22" s="36" t="s">
        <v>100</v>
      </c>
      <c r="D22" s="86"/>
      <c r="E22" s="36"/>
      <c r="F22" s="36"/>
      <c r="G22" s="36"/>
      <c r="H22" s="54"/>
    </row>
    <row r="23" ht="16.25" customHeight="1" spans="1:8">
      <c r="A23" s="82" t="s">
        <v>101</v>
      </c>
      <c r="B23" s="90"/>
      <c r="C23" s="36" t="s">
        <v>102</v>
      </c>
      <c r="D23" s="86"/>
      <c r="E23" s="36"/>
      <c r="F23" s="36"/>
      <c r="G23" s="36"/>
      <c r="H23" s="54"/>
    </row>
    <row r="24" ht="16.25" customHeight="1" spans="1:8">
      <c r="A24" s="82" t="s">
        <v>103</v>
      </c>
      <c r="B24" s="90">
        <f>B25+B26+B27</f>
        <v>0</v>
      </c>
      <c r="C24" s="36" t="s">
        <v>104</v>
      </c>
      <c r="D24" s="86"/>
      <c r="E24" s="36"/>
      <c r="F24" s="36"/>
      <c r="G24" s="36"/>
      <c r="H24" s="54"/>
    </row>
    <row r="25" ht="16.25" customHeight="1" spans="1:8">
      <c r="A25" s="36" t="s">
        <v>105</v>
      </c>
      <c r="B25" s="54"/>
      <c r="C25" s="36" t="s">
        <v>106</v>
      </c>
      <c r="D25" s="86">
        <v>11.94</v>
      </c>
      <c r="E25" s="36"/>
      <c r="F25" s="36"/>
      <c r="G25" s="36"/>
      <c r="H25" s="54"/>
    </row>
    <row r="26" ht="16.25" customHeight="1" spans="1:8">
      <c r="A26" s="36" t="s">
        <v>107</v>
      </c>
      <c r="B26" s="54"/>
      <c r="C26" s="36" t="s">
        <v>108</v>
      </c>
      <c r="D26" s="86"/>
      <c r="E26" s="36"/>
      <c r="F26" s="36"/>
      <c r="G26" s="36"/>
      <c r="H26" s="54"/>
    </row>
    <row r="27" ht="16.25" customHeight="1" spans="1:8">
      <c r="A27" s="36" t="s">
        <v>109</v>
      </c>
      <c r="B27" s="54"/>
      <c r="C27" s="36" t="s">
        <v>110</v>
      </c>
      <c r="D27" s="86"/>
      <c r="E27" s="36"/>
      <c r="F27" s="36"/>
      <c r="G27" s="36"/>
      <c r="H27" s="54"/>
    </row>
    <row r="28" ht="16.25" customHeight="1" spans="1:8">
      <c r="A28" s="82" t="s">
        <v>111</v>
      </c>
      <c r="B28" s="90"/>
      <c r="C28" s="36" t="s">
        <v>112</v>
      </c>
      <c r="D28" s="86"/>
      <c r="E28" s="36"/>
      <c r="F28" s="36"/>
      <c r="G28" s="36"/>
      <c r="H28" s="54"/>
    </row>
    <row r="29" ht="16.25" customHeight="1" spans="1:8">
      <c r="A29" s="82" t="s">
        <v>113</v>
      </c>
      <c r="B29" s="90"/>
      <c r="C29" s="36" t="s">
        <v>114</v>
      </c>
      <c r="D29" s="86"/>
      <c r="E29" s="36"/>
      <c r="F29" s="36"/>
      <c r="G29" s="36"/>
      <c r="H29" s="54"/>
    </row>
    <row r="30" ht="16.25" customHeight="1" spans="1:8">
      <c r="A30" s="82" t="s">
        <v>115</v>
      </c>
      <c r="B30" s="90"/>
      <c r="C30" s="36" t="s">
        <v>116</v>
      </c>
      <c r="D30" s="86"/>
      <c r="E30" s="36"/>
      <c r="F30" s="36"/>
      <c r="G30" s="36"/>
      <c r="H30" s="54"/>
    </row>
    <row r="31" ht="16.25" customHeight="1" spans="1:8">
      <c r="A31" s="82" t="s">
        <v>117</v>
      </c>
      <c r="B31" s="90"/>
      <c r="C31" s="36" t="s">
        <v>118</v>
      </c>
      <c r="D31" s="86"/>
      <c r="E31" s="36"/>
      <c r="F31" s="36"/>
      <c r="G31" s="36"/>
      <c r="H31" s="54"/>
    </row>
    <row r="32" ht="16.25" customHeight="1" spans="1:8">
      <c r="A32" s="82" t="s">
        <v>119</v>
      </c>
      <c r="B32" s="90"/>
      <c r="C32" s="36" t="s">
        <v>120</v>
      </c>
      <c r="D32" s="86"/>
      <c r="E32" s="36"/>
      <c r="F32" s="36"/>
      <c r="G32" s="36"/>
      <c r="H32" s="54"/>
    </row>
    <row r="33" ht="16.25" customHeight="1" spans="1:8">
      <c r="A33" s="36"/>
      <c r="B33" s="36"/>
      <c r="C33" s="36" t="s">
        <v>121</v>
      </c>
      <c r="D33" s="86"/>
      <c r="E33" s="36"/>
      <c r="F33" s="36"/>
      <c r="G33" s="36"/>
      <c r="H33" s="36"/>
    </row>
    <row r="34" ht="16.25" customHeight="1" spans="1:8">
      <c r="A34" s="36"/>
      <c r="B34" s="36"/>
      <c r="C34" s="36" t="s">
        <v>122</v>
      </c>
      <c r="D34" s="86"/>
      <c r="E34" s="36"/>
      <c r="F34" s="36"/>
      <c r="G34" s="36"/>
      <c r="H34" s="36"/>
    </row>
    <row r="35" ht="16.25" customHeight="1" spans="1:8">
      <c r="A35" s="36"/>
      <c r="B35" s="36"/>
      <c r="C35" s="36" t="s">
        <v>123</v>
      </c>
      <c r="D35" s="86"/>
      <c r="E35" s="36"/>
      <c r="F35" s="36"/>
      <c r="G35" s="36"/>
      <c r="H35" s="36"/>
    </row>
    <row r="36" ht="16.25" customHeight="1" spans="1:8">
      <c r="A36" s="36"/>
      <c r="B36" s="36"/>
      <c r="C36" s="36"/>
      <c r="D36" s="36"/>
      <c r="E36" s="36"/>
      <c r="F36" s="36"/>
      <c r="G36" s="36"/>
      <c r="H36" s="36"/>
    </row>
    <row r="37" ht="16.25" customHeight="1" spans="1:8">
      <c r="A37" s="82" t="s">
        <v>124</v>
      </c>
      <c r="B37" s="90">
        <f>B32+B31+B30+B29+B28+B23+B22+B21+B20+B24+B6</f>
        <v>1329.72</v>
      </c>
      <c r="C37" s="82" t="s">
        <v>125</v>
      </c>
      <c r="D37" s="90">
        <f>SUM(D6:D36)</f>
        <v>1329.72</v>
      </c>
      <c r="E37" s="82" t="s">
        <v>125</v>
      </c>
      <c r="F37" s="90">
        <f>F21+F10+F6</f>
        <v>1329.72</v>
      </c>
      <c r="G37" s="82" t="s">
        <v>125</v>
      </c>
      <c r="H37" s="90">
        <f>SUM(H6:H36)</f>
        <v>1329.72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A3" sqref="A3:W3"/>
    </sheetView>
  </sheetViews>
  <sheetFormatPr defaultColWidth="10" defaultRowHeight="14"/>
  <cols>
    <col min="1" max="1" width="8.71818181818182" customWidth="1"/>
    <col min="2" max="2" width="16.1454545454545" customWidth="1"/>
    <col min="3" max="3" width="8.27272727272727" customWidth="1"/>
    <col min="4" max="13" width="7.69090909090909" customWidth="1"/>
    <col min="14" max="18" width="5.86363636363636" customWidth="1"/>
    <col min="19" max="19" width="7.69090909090909" customWidth="1"/>
    <col min="20" max="25" width="6.34545454545455" customWidth="1"/>
    <col min="26" max="26" width="9.76363636363636" customWidth="1"/>
  </cols>
  <sheetData>
    <row r="1" ht="16.35" customHeight="1" spans="1:25">
      <c r="A1" s="25"/>
    </row>
    <row r="2" ht="33.6" customHeight="1" spans="1:25">
      <c r="A2" s="42" t="s">
        <v>7</v>
      </c>
      <c r="B2" s="42"/>
      <c r="C2" s="42"/>
      <c r="D2" s="42"/>
      <c r="E2" s="42"/>
      <c r="F2" s="42"/>
      <c r="G2" s="42"/>
      <c r="H2" s="42"/>
      <c r="I2" s="42"/>
      <c r="J2" s="42"/>
      <c r="K2" s="42"/>
      <c r="L2" s="42"/>
      <c r="M2" s="42"/>
      <c r="N2" s="42"/>
      <c r="O2" s="42"/>
      <c r="P2" s="42"/>
      <c r="Q2" s="42"/>
      <c r="R2" s="42"/>
      <c r="S2" s="42"/>
      <c r="T2" s="42"/>
      <c r="U2" s="42"/>
      <c r="V2" s="42"/>
      <c r="W2" s="42"/>
      <c r="X2" s="42"/>
      <c r="Y2" s="42"/>
    </row>
    <row r="3" ht="22.4" customHeight="1" spans="1:25">
      <c r="A3" s="27" t="s">
        <v>28</v>
      </c>
      <c r="B3" s="27"/>
      <c r="C3" s="27"/>
      <c r="D3" s="27"/>
      <c r="E3" s="27"/>
      <c r="F3" s="27"/>
      <c r="G3" s="27"/>
      <c r="H3" s="27"/>
      <c r="I3" s="27"/>
      <c r="J3" s="27"/>
      <c r="K3" s="27"/>
      <c r="L3" s="27"/>
      <c r="M3" s="27"/>
      <c r="N3" s="27"/>
      <c r="O3" s="27"/>
      <c r="P3" s="27"/>
      <c r="Q3" s="27"/>
      <c r="R3" s="27"/>
      <c r="S3" s="27"/>
      <c r="T3" s="27"/>
      <c r="U3" s="27"/>
      <c r="V3" s="27"/>
      <c r="W3" s="27"/>
      <c r="X3" s="28" t="s">
        <v>29</v>
      </c>
      <c r="Y3" s="28"/>
    </row>
    <row r="4" ht="22.4" customHeight="1" spans="1:25">
      <c r="A4" s="116" t="s">
        <v>126</v>
      </c>
      <c r="B4" s="116" t="s">
        <v>127</v>
      </c>
      <c r="C4" s="116" t="s">
        <v>128</v>
      </c>
      <c r="D4" s="116" t="s">
        <v>129</v>
      </c>
      <c r="E4" s="116"/>
      <c r="F4" s="116"/>
      <c r="G4" s="116"/>
      <c r="H4" s="116"/>
      <c r="I4" s="116"/>
      <c r="J4" s="116"/>
      <c r="K4" s="116"/>
      <c r="L4" s="116"/>
      <c r="M4" s="116"/>
      <c r="N4" s="116"/>
      <c r="O4" s="116"/>
      <c r="P4" s="116"/>
      <c r="Q4" s="116"/>
      <c r="R4" s="116"/>
      <c r="S4" s="116" t="s">
        <v>130</v>
      </c>
      <c r="T4" s="116"/>
      <c r="U4" s="116"/>
      <c r="V4" s="116"/>
      <c r="W4" s="116"/>
      <c r="X4" s="116"/>
      <c r="Y4" s="116"/>
    </row>
    <row r="5" ht="22.4" customHeight="1" spans="1:25">
      <c r="A5" s="116"/>
      <c r="B5" s="116"/>
      <c r="C5" s="116"/>
      <c r="D5" s="116" t="s">
        <v>131</v>
      </c>
      <c r="E5" s="116" t="s">
        <v>132</v>
      </c>
      <c r="F5" s="116" t="s">
        <v>133</v>
      </c>
      <c r="G5" s="116" t="s">
        <v>134</v>
      </c>
      <c r="H5" s="116" t="s">
        <v>135</v>
      </c>
      <c r="I5" s="116" t="s">
        <v>136</v>
      </c>
      <c r="J5" s="116" t="s">
        <v>137</v>
      </c>
      <c r="K5" s="116"/>
      <c r="L5" s="116"/>
      <c r="M5" s="116"/>
      <c r="N5" s="116" t="s">
        <v>138</v>
      </c>
      <c r="O5" s="116" t="s">
        <v>139</v>
      </c>
      <c r="P5" s="116" t="s">
        <v>140</v>
      </c>
      <c r="Q5" s="116" t="s">
        <v>141</v>
      </c>
      <c r="R5" s="116" t="s">
        <v>142</v>
      </c>
      <c r="S5" s="116" t="s">
        <v>131</v>
      </c>
      <c r="T5" s="116" t="s">
        <v>132</v>
      </c>
      <c r="U5" s="116" t="s">
        <v>133</v>
      </c>
      <c r="V5" s="116" t="s">
        <v>134</v>
      </c>
      <c r="W5" s="116" t="s">
        <v>135</v>
      </c>
      <c r="X5" s="116" t="s">
        <v>136</v>
      </c>
      <c r="Y5" s="116" t="s">
        <v>143</v>
      </c>
    </row>
    <row r="6" ht="22.4" customHeight="1" spans="1:25">
      <c r="A6" s="116"/>
      <c r="B6" s="116"/>
      <c r="C6" s="116"/>
      <c r="D6" s="116"/>
      <c r="E6" s="116"/>
      <c r="F6" s="116"/>
      <c r="G6" s="116"/>
      <c r="H6" s="116"/>
      <c r="I6" s="116"/>
      <c r="J6" s="116" t="s">
        <v>144</v>
      </c>
      <c r="K6" s="116" t="s">
        <v>145</v>
      </c>
      <c r="L6" s="116" t="s">
        <v>146</v>
      </c>
      <c r="M6" s="116" t="s">
        <v>135</v>
      </c>
      <c r="N6" s="116"/>
      <c r="O6" s="116"/>
      <c r="P6" s="116"/>
      <c r="Q6" s="116"/>
      <c r="R6" s="116"/>
      <c r="S6" s="116"/>
      <c r="T6" s="116"/>
      <c r="U6" s="116"/>
      <c r="V6" s="116"/>
      <c r="W6" s="116"/>
      <c r="X6" s="116"/>
      <c r="Y6" s="116"/>
    </row>
    <row r="7" ht="22.8" customHeight="1" spans="1:25">
      <c r="A7" s="82">
        <v>118001</v>
      </c>
      <c r="B7" s="82" t="s">
        <v>3</v>
      </c>
      <c r="C7" s="84">
        <f>D7+S7</f>
        <v>1329.72</v>
      </c>
      <c r="D7" s="84">
        <f>SUM(E7:R7)</f>
        <v>1329.72</v>
      </c>
      <c r="E7" s="84">
        <v>1329.72</v>
      </c>
      <c r="F7" s="84"/>
      <c r="G7" s="84"/>
      <c r="H7" s="84"/>
      <c r="I7" s="84"/>
      <c r="J7" s="84"/>
      <c r="K7" s="84"/>
      <c r="L7" s="84"/>
      <c r="M7" s="84"/>
      <c r="N7" s="84"/>
      <c r="O7" s="84"/>
      <c r="P7" s="84"/>
      <c r="Q7" s="84"/>
      <c r="R7" s="84"/>
      <c r="S7" s="84">
        <f>SUM(T7:Y7)</f>
        <v>0</v>
      </c>
      <c r="T7" s="84"/>
      <c r="U7" s="84"/>
      <c r="V7" s="84"/>
      <c r="W7" s="84"/>
      <c r="X7" s="84"/>
      <c r="Y7" s="84"/>
    </row>
    <row r="8" ht="22.8" customHeight="1" spans="1:25">
      <c r="A8" s="167"/>
      <c r="B8" s="167"/>
      <c r="C8" s="84"/>
      <c r="D8" s="84"/>
      <c r="E8" s="84"/>
      <c r="F8" s="84"/>
      <c r="G8" s="84"/>
      <c r="H8" s="84"/>
      <c r="I8" s="84"/>
      <c r="J8" s="84"/>
      <c r="K8" s="84"/>
      <c r="L8" s="84"/>
      <c r="M8" s="84"/>
      <c r="N8" s="84"/>
      <c r="O8" s="84"/>
      <c r="P8" s="84"/>
      <c r="Q8" s="84"/>
      <c r="R8" s="84"/>
      <c r="S8" s="84"/>
      <c r="T8" s="84"/>
      <c r="U8" s="84"/>
      <c r="V8" s="84"/>
      <c r="W8" s="84"/>
      <c r="X8" s="84"/>
      <c r="Y8" s="84"/>
    </row>
    <row r="9" ht="22.8" customHeight="1" spans="1:25">
      <c r="A9" s="168"/>
      <c r="B9" s="168"/>
      <c r="C9" s="84"/>
      <c r="D9" s="84"/>
      <c r="E9" s="54"/>
      <c r="F9" s="54"/>
      <c r="G9" s="54"/>
      <c r="H9" s="54"/>
      <c r="I9" s="54"/>
      <c r="J9" s="54"/>
      <c r="K9" s="54"/>
      <c r="L9" s="54"/>
      <c r="M9" s="54"/>
      <c r="N9" s="54"/>
      <c r="O9" s="54"/>
      <c r="P9" s="54"/>
      <c r="Q9" s="54"/>
      <c r="R9" s="54"/>
      <c r="S9" s="84"/>
      <c r="T9" s="54"/>
      <c r="U9" s="54"/>
      <c r="V9" s="54"/>
      <c r="W9" s="54"/>
      <c r="X9" s="54"/>
      <c r="Y9" s="54"/>
    </row>
    <row r="10" ht="16.35" customHeight="1"/>
    <row r="11" ht="16.35" customHeight="1" spans="1:25">
      <c r="G11" s="2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115" zoomScaleNormal="115" topLeftCell="A7" workbookViewId="0">
      <selection activeCell="D9" sqref="D9"/>
    </sheetView>
  </sheetViews>
  <sheetFormatPr defaultColWidth="10" defaultRowHeight="14"/>
  <cols>
    <col min="1" max="1" width="4.61818181818182" customWidth="1"/>
    <col min="2" max="2" width="4.88181818181818" customWidth="1"/>
    <col min="3" max="3" width="5.01818181818182" customWidth="1"/>
    <col min="4" max="4" width="14.9909090909091" customWidth="1"/>
    <col min="5" max="5" width="15.6454545454545" customWidth="1"/>
    <col min="6" max="9" width="13.1454545454545" customWidth="1"/>
    <col min="10" max="10" width="15.7545454545455" customWidth="1"/>
    <col min="11" max="11" width="9.76363636363636" customWidth="1"/>
  </cols>
  <sheetData>
    <row r="1" ht="16.35" customHeight="1" spans="1:11">
      <c r="A1" s="25"/>
    </row>
    <row r="2" ht="31.9" customHeight="1" spans="1:11">
      <c r="A2" s="42" t="s">
        <v>8</v>
      </c>
      <c r="B2" s="42"/>
      <c r="C2" s="42"/>
      <c r="D2" s="42"/>
      <c r="E2" s="42"/>
      <c r="F2" s="42"/>
      <c r="G2" s="42"/>
      <c r="H2" s="42"/>
      <c r="I2" s="42"/>
      <c r="J2" s="42"/>
    </row>
    <row r="3" ht="25" customHeight="1" spans="1:11">
      <c r="A3" s="145" t="s">
        <v>28</v>
      </c>
      <c r="B3" s="145"/>
      <c r="C3" s="145"/>
      <c r="D3" s="145"/>
      <c r="E3" s="145"/>
      <c r="F3" s="145"/>
      <c r="G3" s="145"/>
      <c r="H3" s="145"/>
      <c r="I3" s="145"/>
      <c r="J3" s="28" t="s">
        <v>29</v>
      </c>
    </row>
    <row r="4" ht="27.6" customHeight="1" spans="1:11">
      <c r="A4" s="29" t="s">
        <v>147</v>
      </c>
      <c r="B4" s="29"/>
      <c r="C4" s="29"/>
      <c r="D4" s="29" t="s">
        <v>148</v>
      </c>
      <c r="E4" s="29" t="s">
        <v>128</v>
      </c>
      <c r="F4" s="29" t="s">
        <v>149</v>
      </c>
      <c r="G4" s="29" t="s">
        <v>150</v>
      </c>
      <c r="H4" s="29" t="s">
        <v>151</v>
      </c>
      <c r="I4" s="29" t="s">
        <v>152</v>
      </c>
      <c r="J4" s="29" t="s">
        <v>153</v>
      </c>
    </row>
    <row r="5" ht="25.85" customHeight="1" spans="1:11">
      <c r="A5" s="29" t="s">
        <v>154</v>
      </c>
      <c r="B5" s="29" t="s">
        <v>155</v>
      </c>
      <c r="C5" s="29" t="s">
        <v>156</v>
      </c>
      <c r="D5" s="29"/>
      <c r="E5" s="29"/>
      <c r="F5" s="29"/>
      <c r="G5" s="29"/>
      <c r="H5" s="29"/>
      <c r="I5" s="29"/>
      <c r="J5" s="29"/>
    </row>
    <row r="6" ht="25.85" customHeight="1" spans="1:11">
      <c r="A6" s="29"/>
      <c r="B6" s="29"/>
      <c r="C6" s="29"/>
      <c r="D6" s="78" t="s">
        <v>128</v>
      </c>
      <c r="E6" s="29">
        <f>SUM(E7:E18)</f>
        <v>1329.72</v>
      </c>
      <c r="F6" s="29">
        <f>SUM(F7:F18)</f>
        <v>202.1</v>
      </c>
      <c r="G6" s="29">
        <f>SUM(G7:G18)</f>
        <v>1127.62</v>
      </c>
      <c r="H6" s="29"/>
      <c r="I6" s="29"/>
      <c r="J6" s="29"/>
    </row>
    <row r="7" ht="35" customHeight="1" spans="1:11">
      <c r="A7" s="146">
        <v>208</v>
      </c>
      <c r="B7" s="146" t="s">
        <v>157</v>
      </c>
      <c r="C7" s="146" t="s">
        <v>157</v>
      </c>
      <c r="D7" s="147" t="s">
        <v>158</v>
      </c>
      <c r="E7" s="148">
        <f t="shared" ref="E7:E17" si="0">F7+G7+H7+I7+J7</f>
        <v>15.92</v>
      </c>
      <c r="F7" s="109">
        <v>15.92</v>
      </c>
      <c r="G7" s="109"/>
      <c r="H7" s="149"/>
      <c r="I7" s="29"/>
      <c r="J7" s="29"/>
      <c r="K7" s="150">
        <f>E7/E6</f>
        <v>0.0119724453268357</v>
      </c>
    </row>
    <row r="8" ht="33" customHeight="1" spans="1:11">
      <c r="A8" s="146" t="s">
        <v>159</v>
      </c>
      <c r="B8" s="146" t="s">
        <v>157</v>
      </c>
      <c r="C8" s="146" t="s">
        <v>160</v>
      </c>
      <c r="D8" s="147" t="s">
        <v>161</v>
      </c>
      <c r="E8" s="148">
        <f t="shared" si="0"/>
        <v>7.96</v>
      </c>
      <c r="F8" s="109">
        <v>7.96</v>
      </c>
      <c r="G8" s="109"/>
      <c r="H8" s="149"/>
      <c r="I8" s="29"/>
      <c r="J8" s="29"/>
      <c r="K8" s="150">
        <f>E8/E6</f>
        <v>0.00598622266341786</v>
      </c>
    </row>
    <row r="9" ht="24" customHeight="1" spans="1:11">
      <c r="A9" s="146" t="s">
        <v>159</v>
      </c>
      <c r="B9" s="146" t="s">
        <v>162</v>
      </c>
      <c r="C9" s="146" t="s">
        <v>162</v>
      </c>
      <c r="D9" s="99" t="s">
        <v>163</v>
      </c>
      <c r="E9" s="148">
        <f t="shared" si="0"/>
        <v>0.48</v>
      </c>
      <c r="F9" s="109">
        <v>0.48</v>
      </c>
      <c r="G9" s="123"/>
      <c r="H9" s="151"/>
      <c r="I9" s="29"/>
      <c r="J9" s="29"/>
      <c r="K9" s="150">
        <f>E9/E6</f>
        <v>0.000360978251060374</v>
      </c>
    </row>
    <row r="10" ht="24" customHeight="1" spans="1:11">
      <c r="A10" s="146" t="s">
        <v>164</v>
      </c>
      <c r="B10" s="146" t="s">
        <v>165</v>
      </c>
      <c r="C10" s="146" t="s">
        <v>165</v>
      </c>
      <c r="D10" s="152" t="s">
        <v>166</v>
      </c>
      <c r="E10" s="148">
        <f t="shared" si="0"/>
        <v>116.73</v>
      </c>
      <c r="F10" s="109">
        <v>116.73</v>
      </c>
      <c r="G10" s="123"/>
      <c r="H10" s="151"/>
      <c r="I10" s="29"/>
      <c r="J10" s="29"/>
      <c r="K10" s="150">
        <f>E10/E6</f>
        <v>0.0877853984297446</v>
      </c>
    </row>
    <row r="11" ht="24" customHeight="1" spans="1:11">
      <c r="A11" s="146" t="s">
        <v>164</v>
      </c>
      <c r="B11" s="146" t="s">
        <v>165</v>
      </c>
      <c r="C11" s="146" t="s">
        <v>167</v>
      </c>
      <c r="D11" s="153" t="s">
        <v>168</v>
      </c>
      <c r="E11" s="148">
        <f t="shared" si="0"/>
        <v>34.72</v>
      </c>
      <c r="F11" s="109">
        <v>34.72</v>
      </c>
      <c r="G11" s="123"/>
      <c r="H11" s="151"/>
      <c r="I11" s="48"/>
      <c r="J11" s="48"/>
      <c r="K11" s="150">
        <f>E11/E6</f>
        <v>0.0261107601600337</v>
      </c>
    </row>
    <row r="12" ht="24" customHeight="1" spans="1:11">
      <c r="A12" s="146" t="s">
        <v>164</v>
      </c>
      <c r="B12" s="146" t="s">
        <v>169</v>
      </c>
      <c r="C12" s="146" t="s">
        <v>170</v>
      </c>
      <c r="D12" s="153" t="s">
        <v>171</v>
      </c>
      <c r="E12" s="148">
        <f t="shared" si="0"/>
        <v>826.81</v>
      </c>
      <c r="F12" s="109"/>
      <c r="G12" s="123">
        <v>826.81</v>
      </c>
      <c r="H12" s="151"/>
      <c r="I12" s="154"/>
      <c r="J12" s="154"/>
      <c r="K12" s="150">
        <f>E12/E6</f>
        <v>0.621792557831724</v>
      </c>
    </row>
    <row r="13" ht="24" customHeight="1" spans="1:11">
      <c r="A13" s="155" t="s">
        <v>164</v>
      </c>
      <c r="B13" s="155" t="s">
        <v>172</v>
      </c>
      <c r="C13" s="155" t="s">
        <v>173</v>
      </c>
      <c r="D13" s="153" t="s">
        <v>174</v>
      </c>
      <c r="E13" s="148">
        <f t="shared" si="0"/>
        <v>211.55</v>
      </c>
      <c r="F13" s="109"/>
      <c r="G13" s="123">
        <v>211.55</v>
      </c>
      <c r="H13" s="151"/>
      <c r="I13" s="156"/>
      <c r="J13" s="156"/>
      <c r="K13" s="150">
        <f>E13/E6</f>
        <v>0.159093643774629</v>
      </c>
    </row>
    <row r="14" ht="24" customHeight="1" spans="1:11">
      <c r="A14" s="157" t="s">
        <v>164</v>
      </c>
      <c r="B14" s="157" t="s">
        <v>175</v>
      </c>
      <c r="C14" s="157" t="s">
        <v>162</v>
      </c>
      <c r="D14" s="158" t="s">
        <v>176</v>
      </c>
      <c r="E14" s="159">
        <f t="shared" si="0"/>
        <v>14.35</v>
      </c>
      <c r="F14" s="111">
        <v>14.35</v>
      </c>
      <c r="G14" s="129"/>
      <c r="H14" s="160"/>
      <c r="I14" s="143"/>
      <c r="J14" s="143"/>
      <c r="K14" s="150">
        <f>E14/E6</f>
        <v>0.0107917456306591</v>
      </c>
    </row>
    <row r="15" ht="24" customHeight="1" spans="1:11">
      <c r="A15" s="161">
        <v>210</v>
      </c>
      <c r="B15" s="161">
        <v>16</v>
      </c>
      <c r="C15" s="161" t="s">
        <v>165</v>
      </c>
      <c r="D15" s="162" t="s">
        <v>177</v>
      </c>
      <c r="E15" s="159">
        <f t="shared" si="0"/>
        <v>4</v>
      </c>
      <c r="F15" s="132"/>
      <c r="G15" s="123">
        <v>4</v>
      </c>
      <c r="H15" s="132"/>
      <c r="I15" s="132"/>
      <c r="J15" s="132"/>
      <c r="K15" s="150">
        <f>E15/E6</f>
        <v>0.00300815209216978</v>
      </c>
    </row>
    <row r="16" ht="24" customHeight="1" spans="1:11">
      <c r="A16" s="163">
        <v>210</v>
      </c>
      <c r="B16" s="163">
        <v>99</v>
      </c>
      <c r="C16" s="163">
        <v>99</v>
      </c>
      <c r="D16" s="164" t="s">
        <v>178</v>
      </c>
      <c r="E16" s="159">
        <f t="shared" si="0"/>
        <v>85.26</v>
      </c>
      <c r="F16" s="143"/>
      <c r="G16" s="129">
        <v>85.26</v>
      </c>
      <c r="H16" s="143"/>
      <c r="I16" s="143"/>
      <c r="J16" s="143"/>
      <c r="K16" s="150">
        <f>E16/E6</f>
        <v>0.0641187618445989</v>
      </c>
    </row>
    <row r="17" ht="24" customHeight="1" spans="1:11">
      <c r="A17" s="161">
        <v>221</v>
      </c>
      <c r="B17" s="161" t="s">
        <v>167</v>
      </c>
      <c r="C17" s="161" t="s">
        <v>165</v>
      </c>
      <c r="D17" s="165" t="s">
        <v>179</v>
      </c>
      <c r="E17" s="166">
        <f t="shared" si="0"/>
        <v>11.94</v>
      </c>
      <c r="F17" s="112">
        <v>11.94</v>
      </c>
      <c r="G17" s="132"/>
      <c r="H17" s="132"/>
      <c r="I17" s="132"/>
      <c r="J17" s="132"/>
      <c r="K17" s="150">
        <f>E17/E6</f>
        <v>0.00897933399512679</v>
      </c>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workbookViewId="0">
      <selection activeCell="D8" sqref="D8"/>
    </sheetView>
  </sheetViews>
  <sheetFormatPr defaultColWidth="10" defaultRowHeight="14"/>
  <cols>
    <col min="1" max="1" width="3.66363636363636" customWidth="1"/>
    <col min="2" max="2" width="4.75454545454545" customWidth="1"/>
    <col min="3" max="3" width="4.61818181818182" customWidth="1"/>
    <col min="4" max="4" width="22.1272727272727" customWidth="1"/>
    <col min="5" max="5" width="9.22727272727273" customWidth="1"/>
    <col min="6" max="6" width="7.18181818181818" customWidth="1"/>
    <col min="7" max="7" width="8.87272727272727" customWidth="1"/>
    <col min="8" max="9" width="7.77272727272727" customWidth="1"/>
    <col min="10" max="11" width="7.18181818181818" customWidth="1"/>
    <col min="12" max="12" width="6.78181818181818" customWidth="1"/>
    <col min="13" max="15" width="7.18181818181818" customWidth="1"/>
    <col min="16" max="16" width="7.77272727272727" customWidth="1"/>
    <col min="17" max="17" width="7.05454545454545" customWidth="1"/>
    <col min="18" max="19" width="7.18181818181818" customWidth="1"/>
    <col min="20" max="21" width="9.76363636363636" customWidth="1"/>
  </cols>
  <sheetData>
    <row r="1" ht="42.25" customHeight="1" spans="1:19">
      <c r="A1" s="42" t="s">
        <v>9</v>
      </c>
      <c r="B1" s="42"/>
      <c r="C1" s="42"/>
      <c r="D1" s="42"/>
      <c r="E1" s="42"/>
      <c r="F1" s="42"/>
      <c r="G1" s="42"/>
      <c r="H1" s="42"/>
      <c r="I1" s="42"/>
      <c r="J1" s="42"/>
      <c r="K1" s="42"/>
      <c r="L1" s="42"/>
      <c r="M1" s="42"/>
      <c r="N1" s="42"/>
      <c r="O1" s="42"/>
      <c r="P1" s="42"/>
      <c r="Q1" s="42"/>
      <c r="R1" s="42"/>
      <c r="S1" s="42"/>
    </row>
    <row r="2" ht="19.8" customHeight="1" spans="1:19">
      <c r="A2" s="27" t="s">
        <v>28</v>
      </c>
      <c r="B2" s="27"/>
      <c r="C2" s="27"/>
      <c r="D2" s="27"/>
      <c r="E2" s="27"/>
      <c r="F2" s="27"/>
      <c r="G2" s="27"/>
      <c r="H2" s="27"/>
      <c r="I2" s="27"/>
      <c r="J2" s="27"/>
      <c r="K2" s="27"/>
      <c r="L2" s="27"/>
      <c r="M2" s="27"/>
      <c r="N2" s="27"/>
      <c r="O2" s="27"/>
      <c r="P2" s="27"/>
      <c r="Q2" s="27"/>
      <c r="R2" s="28" t="s">
        <v>29</v>
      </c>
      <c r="S2" s="28"/>
    </row>
    <row r="3" s="55" customFormat="1" ht="28" customHeight="1" spans="1:19">
      <c r="A3" s="45" t="s">
        <v>147</v>
      </c>
      <c r="B3" s="45"/>
      <c r="C3" s="45"/>
      <c r="D3" s="45" t="s">
        <v>148</v>
      </c>
      <c r="E3" s="45" t="s">
        <v>180</v>
      </c>
      <c r="F3" s="45" t="s">
        <v>181</v>
      </c>
      <c r="G3" s="45" t="s">
        <v>182</v>
      </c>
      <c r="H3" s="45" t="s">
        <v>183</v>
      </c>
      <c r="I3" s="45" t="s">
        <v>184</v>
      </c>
      <c r="J3" s="45" t="s">
        <v>185</v>
      </c>
      <c r="K3" s="45" t="s">
        <v>186</v>
      </c>
      <c r="L3" s="45" t="s">
        <v>187</v>
      </c>
      <c r="M3" s="45" t="s">
        <v>188</v>
      </c>
      <c r="N3" s="45" t="s">
        <v>189</v>
      </c>
      <c r="O3" s="45" t="s">
        <v>190</v>
      </c>
      <c r="P3" s="45" t="s">
        <v>191</v>
      </c>
      <c r="Q3" s="45" t="s">
        <v>192</v>
      </c>
      <c r="R3" s="45" t="s">
        <v>193</v>
      </c>
      <c r="S3" s="45" t="s">
        <v>194</v>
      </c>
    </row>
    <row r="4" s="55" customFormat="1" ht="28" customHeight="1" spans="1:19">
      <c r="A4" s="45" t="s">
        <v>154</v>
      </c>
      <c r="B4" s="45" t="s">
        <v>155</v>
      </c>
      <c r="C4" s="45" t="s">
        <v>156</v>
      </c>
      <c r="D4" s="45"/>
      <c r="E4" s="45"/>
      <c r="F4" s="45"/>
      <c r="G4" s="45"/>
      <c r="H4" s="45"/>
      <c r="I4" s="45"/>
      <c r="J4" s="45"/>
      <c r="K4" s="45"/>
      <c r="L4" s="45"/>
      <c r="M4" s="45"/>
      <c r="N4" s="45"/>
      <c r="O4" s="45"/>
      <c r="P4" s="45"/>
      <c r="Q4" s="45"/>
      <c r="R4" s="45"/>
      <c r="S4" s="45"/>
    </row>
    <row r="5" s="55" customFormat="1" ht="27" customHeight="1" spans="1:19">
      <c r="A5" s="92"/>
      <c r="B5" s="92"/>
      <c r="C5" s="92"/>
      <c r="D5" s="134" t="s">
        <v>128</v>
      </c>
      <c r="E5" s="92">
        <f t="shared" ref="E5:G5" si="0">SUM(E6:E18)</f>
        <v>1329.72</v>
      </c>
      <c r="F5" s="92">
        <f t="shared" si="0"/>
        <v>167.38</v>
      </c>
      <c r="G5" s="92">
        <f t="shared" si="0"/>
        <v>1162.34</v>
      </c>
      <c r="H5" s="135"/>
      <c r="I5" s="45"/>
      <c r="J5" s="45"/>
      <c r="K5" s="45"/>
      <c r="L5" s="45"/>
      <c r="M5" s="45"/>
      <c r="N5" s="45"/>
      <c r="O5" s="45"/>
      <c r="P5" s="45"/>
      <c r="Q5" s="45"/>
      <c r="R5" s="45"/>
      <c r="S5" s="45"/>
    </row>
    <row r="6" s="55" customFormat="1" ht="27" customHeight="1" spans="1:19">
      <c r="A6" s="117">
        <v>208</v>
      </c>
      <c r="B6" s="117" t="s">
        <v>157</v>
      </c>
      <c r="C6" s="117" t="s">
        <v>157</v>
      </c>
      <c r="D6" s="118" t="s">
        <v>195</v>
      </c>
      <c r="E6" s="136">
        <f t="shared" ref="E6:E17" si="1">F6+G6+H6+I6+J6+K6+L6+M6+N6+O6+P6+Q6+R6+S6</f>
        <v>15.92</v>
      </c>
      <c r="F6" s="109">
        <v>15.92</v>
      </c>
      <c r="G6" s="109"/>
      <c r="H6" s="137"/>
      <c r="I6" s="45"/>
      <c r="J6" s="45"/>
      <c r="K6" s="45"/>
      <c r="L6" s="45"/>
      <c r="M6" s="45"/>
      <c r="N6" s="45"/>
      <c r="O6" s="45"/>
      <c r="P6" s="45"/>
      <c r="Q6" s="45"/>
      <c r="R6" s="45"/>
      <c r="S6" s="45"/>
    </row>
    <row r="7" s="55" customFormat="1" ht="27" customHeight="1" spans="1:19">
      <c r="A7" s="79" t="s">
        <v>159</v>
      </c>
      <c r="B7" s="79" t="s">
        <v>157</v>
      </c>
      <c r="C7" s="79" t="s">
        <v>160</v>
      </c>
      <c r="D7" s="94" t="s">
        <v>161</v>
      </c>
      <c r="E7" s="136">
        <f t="shared" si="1"/>
        <v>7.96</v>
      </c>
      <c r="F7" s="109">
        <v>7.96</v>
      </c>
      <c r="G7" s="109"/>
      <c r="H7" s="137"/>
      <c r="I7" s="45"/>
      <c r="J7" s="45"/>
      <c r="K7" s="45"/>
      <c r="L7" s="45"/>
      <c r="M7" s="45"/>
      <c r="N7" s="45"/>
      <c r="O7" s="45"/>
      <c r="P7" s="45"/>
      <c r="Q7" s="45"/>
      <c r="R7" s="45"/>
      <c r="S7" s="45"/>
    </row>
    <row r="8" s="55" customFormat="1" ht="27" customHeight="1" spans="1:19">
      <c r="A8" s="79" t="s">
        <v>159</v>
      </c>
      <c r="B8" s="79" t="s">
        <v>162</v>
      </c>
      <c r="C8" s="79" t="s">
        <v>162</v>
      </c>
      <c r="D8" s="99" t="s">
        <v>163</v>
      </c>
      <c r="E8" s="136">
        <f t="shared" si="1"/>
        <v>0.48</v>
      </c>
      <c r="F8" s="109">
        <v>0.48</v>
      </c>
      <c r="G8" s="123"/>
      <c r="H8" s="137"/>
      <c r="I8" s="45"/>
      <c r="J8" s="45"/>
      <c r="K8" s="45"/>
      <c r="L8" s="45"/>
      <c r="M8" s="45"/>
      <c r="N8" s="45"/>
      <c r="O8" s="45"/>
      <c r="P8" s="45"/>
      <c r="Q8" s="45"/>
      <c r="R8" s="45"/>
      <c r="S8" s="45"/>
    </row>
    <row r="9" s="55" customFormat="1" ht="27" customHeight="1" spans="1:19">
      <c r="A9" s="79" t="s">
        <v>164</v>
      </c>
      <c r="B9" s="79" t="s">
        <v>165</v>
      </c>
      <c r="C9" s="79" t="s">
        <v>165</v>
      </c>
      <c r="D9" s="102" t="s">
        <v>166</v>
      </c>
      <c r="E9" s="136">
        <f t="shared" si="1"/>
        <v>116.73</v>
      </c>
      <c r="F9" s="109">
        <v>116.73</v>
      </c>
      <c r="G9" s="123"/>
      <c r="H9" s="137"/>
      <c r="I9" s="57"/>
      <c r="J9" s="57"/>
      <c r="K9" s="57"/>
      <c r="L9" s="57"/>
      <c r="M9" s="57"/>
      <c r="N9" s="57"/>
      <c r="O9" s="57"/>
      <c r="P9" s="57"/>
      <c r="Q9" s="57"/>
      <c r="R9" s="57"/>
      <c r="S9" s="57"/>
    </row>
    <row r="10" s="55" customFormat="1" ht="27" customHeight="1" spans="1:19">
      <c r="A10" s="79" t="s">
        <v>164</v>
      </c>
      <c r="B10" s="79" t="s">
        <v>165</v>
      </c>
      <c r="C10" s="79" t="s">
        <v>167</v>
      </c>
      <c r="D10" s="105" t="s">
        <v>168</v>
      </c>
      <c r="E10" s="136">
        <f t="shared" si="1"/>
        <v>34.72</v>
      </c>
      <c r="F10" s="109"/>
      <c r="G10" s="109">
        <v>34.72</v>
      </c>
      <c r="H10" s="137"/>
      <c r="I10" s="57"/>
      <c r="J10" s="57"/>
      <c r="K10" s="57"/>
      <c r="L10" s="57"/>
      <c r="M10" s="57"/>
      <c r="N10" s="57"/>
      <c r="O10" s="57"/>
      <c r="P10" s="57"/>
      <c r="Q10" s="57"/>
      <c r="R10" s="57"/>
      <c r="S10" s="57"/>
    </row>
    <row r="11" s="55" customFormat="1" ht="27" customHeight="1" spans="1:19">
      <c r="A11" s="79" t="s">
        <v>164</v>
      </c>
      <c r="B11" s="79" t="s">
        <v>169</v>
      </c>
      <c r="C11" s="79" t="s">
        <v>170</v>
      </c>
      <c r="D11" s="105" t="s">
        <v>171</v>
      </c>
      <c r="E11" s="136">
        <f t="shared" si="1"/>
        <v>826.81</v>
      </c>
      <c r="F11" s="109"/>
      <c r="G11" s="123">
        <v>826.81</v>
      </c>
      <c r="H11" s="137"/>
      <c r="I11" s="138"/>
      <c r="J11" s="138"/>
      <c r="K11" s="138"/>
      <c r="L11" s="138"/>
      <c r="M11" s="138"/>
      <c r="N11" s="138"/>
      <c r="O11" s="138"/>
      <c r="P11" s="138"/>
      <c r="Q11" s="138"/>
      <c r="R11" s="138"/>
      <c r="S11" s="138"/>
    </row>
    <row r="12" s="55" customFormat="1" ht="27" customHeight="1" spans="1:19">
      <c r="A12" s="79" t="s">
        <v>164</v>
      </c>
      <c r="B12" s="79" t="s">
        <v>169</v>
      </c>
      <c r="C12" s="79" t="s">
        <v>162</v>
      </c>
      <c r="D12" s="105" t="s">
        <v>196</v>
      </c>
      <c r="E12" s="136">
        <f t="shared" si="1"/>
        <v>0</v>
      </c>
      <c r="F12" s="109"/>
      <c r="G12" s="123"/>
      <c r="H12" s="137"/>
      <c r="I12" s="67"/>
      <c r="J12" s="67"/>
      <c r="K12" s="67"/>
      <c r="L12" s="67"/>
      <c r="M12" s="67"/>
      <c r="N12" s="67"/>
      <c r="O12" s="67"/>
      <c r="P12" s="67"/>
      <c r="Q12" s="67"/>
      <c r="R12" s="67"/>
      <c r="S12" s="67"/>
    </row>
    <row r="13" s="55" customFormat="1" ht="27" customHeight="1" spans="1:19">
      <c r="A13" s="104" t="s">
        <v>164</v>
      </c>
      <c r="B13" s="104" t="s">
        <v>172</v>
      </c>
      <c r="C13" s="104" t="s">
        <v>173</v>
      </c>
      <c r="D13" s="105" t="s">
        <v>174</v>
      </c>
      <c r="E13" s="136">
        <f t="shared" si="1"/>
        <v>211.55</v>
      </c>
      <c r="F13" s="109"/>
      <c r="G13" s="123">
        <v>211.55</v>
      </c>
      <c r="H13" s="139"/>
      <c r="I13" s="140"/>
      <c r="J13" s="140"/>
      <c r="K13" s="140"/>
      <c r="L13" s="140"/>
      <c r="M13" s="140"/>
      <c r="N13" s="140"/>
      <c r="O13" s="140"/>
      <c r="P13" s="140"/>
      <c r="Q13" s="140"/>
      <c r="R13" s="140"/>
      <c r="S13" s="140"/>
    </row>
    <row r="14" s="55" customFormat="1" ht="27" customHeight="1" spans="1:19">
      <c r="A14" s="104" t="s">
        <v>164</v>
      </c>
      <c r="B14" s="104" t="s">
        <v>175</v>
      </c>
      <c r="C14" s="104" t="s">
        <v>162</v>
      </c>
      <c r="D14" s="105" t="s">
        <v>176</v>
      </c>
      <c r="E14" s="141">
        <f t="shared" si="1"/>
        <v>14.35</v>
      </c>
      <c r="F14" s="111">
        <v>14.35</v>
      </c>
      <c r="G14" s="129"/>
      <c r="H14" s="142"/>
      <c r="I14" s="142"/>
      <c r="J14" s="142"/>
      <c r="K14" s="142"/>
      <c r="L14" s="142"/>
      <c r="M14" s="142"/>
      <c r="N14" s="142"/>
      <c r="O14" s="142"/>
      <c r="P14" s="142"/>
      <c r="Q14" s="142"/>
      <c r="R14" s="142"/>
      <c r="S14" s="142"/>
    </row>
    <row r="15" s="55" customFormat="1" ht="27" customHeight="1" spans="1:19">
      <c r="A15" s="79">
        <v>210</v>
      </c>
      <c r="B15" s="79">
        <v>16</v>
      </c>
      <c r="C15" s="79" t="s">
        <v>165</v>
      </c>
      <c r="D15" s="105" t="s">
        <v>177</v>
      </c>
      <c r="E15" s="141">
        <f t="shared" si="1"/>
        <v>4</v>
      </c>
      <c r="F15" s="132"/>
      <c r="G15" s="123">
        <v>4</v>
      </c>
      <c r="H15" s="142"/>
      <c r="I15" s="142"/>
      <c r="J15" s="142"/>
      <c r="K15" s="142"/>
      <c r="L15" s="142"/>
      <c r="M15" s="142"/>
      <c r="N15" s="142"/>
      <c r="O15" s="142"/>
      <c r="P15" s="142"/>
      <c r="Q15" s="142"/>
      <c r="R15" s="142"/>
      <c r="S15" s="142"/>
    </row>
    <row r="16" s="55" customFormat="1" ht="27" customHeight="1" spans="1:19">
      <c r="A16" s="79">
        <v>210</v>
      </c>
      <c r="B16" s="79">
        <v>99</v>
      </c>
      <c r="C16" s="79">
        <v>99</v>
      </c>
      <c r="D16" s="108" t="s">
        <v>178</v>
      </c>
      <c r="E16" s="141">
        <f t="shared" si="1"/>
        <v>85.26</v>
      </c>
      <c r="F16" s="143"/>
      <c r="G16" s="129">
        <v>85.26</v>
      </c>
      <c r="H16" s="142"/>
      <c r="I16" s="142"/>
      <c r="J16" s="142"/>
      <c r="K16" s="142"/>
      <c r="L16" s="142"/>
      <c r="M16" s="142"/>
      <c r="N16" s="142"/>
      <c r="O16" s="142"/>
      <c r="P16" s="142"/>
      <c r="Q16" s="142"/>
      <c r="R16" s="142"/>
      <c r="S16" s="142"/>
    </row>
    <row r="17" s="55" customFormat="1" ht="27" customHeight="1" spans="1:19">
      <c r="A17" s="79">
        <v>221</v>
      </c>
      <c r="B17" s="79" t="s">
        <v>167</v>
      </c>
      <c r="C17" s="79" t="s">
        <v>165</v>
      </c>
      <c r="D17" s="108" t="s">
        <v>179</v>
      </c>
      <c r="E17" s="144">
        <f t="shared" si="1"/>
        <v>11.94</v>
      </c>
      <c r="F17" s="112">
        <v>11.94</v>
      </c>
      <c r="G17" s="132"/>
      <c r="H17" s="142"/>
      <c r="I17" s="142"/>
      <c r="J17" s="142"/>
      <c r="K17" s="142"/>
      <c r="L17" s="142"/>
      <c r="M17" s="142"/>
      <c r="N17" s="142"/>
      <c r="O17" s="142"/>
      <c r="P17" s="142"/>
      <c r="Q17" s="142"/>
      <c r="R17" s="142"/>
      <c r="S17" s="142"/>
    </row>
  </sheetData>
  <mergeCells count="20">
    <mergeCell ref="A1:S1"/>
    <mergeCell ref="A2:Q2"/>
    <mergeCell ref="R2:S2"/>
    <mergeCell ref="A3:C3"/>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A4" workbookViewId="0">
      <selection activeCell="D9" sqref="D9"/>
    </sheetView>
  </sheetViews>
  <sheetFormatPr defaultColWidth="10" defaultRowHeight="14"/>
  <cols>
    <col min="1" max="2" width="4.06363636363636" customWidth="1"/>
    <col min="3" max="3" width="4.21818181818182" customWidth="1"/>
    <col min="4" max="4" width="15.8818181818182" customWidth="1"/>
    <col min="5" max="5" width="8.94545454545455" customWidth="1"/>
    <col min="6" max="6" width="7.18181818181818" customWidth="1"/>
    <col min="7" max="7" width="6.24545454545455" customWidth="1"/>
    <col min="8" max="15" width="7.18181818181818" customWidth="1"/>
    <col min="16" max="16" width="6.69090909090909" customWidth="1"/>
    <col min="17" max="20" width="7.18181818181818" customWidth="1"/>
    <col min="21" max="22" width="9.76363636363636" customWidth="1"/>
  </cols>
  <sheetData>
    <row r="1" ht="16.35" customHeight="1" spans="1:20">
      <c r="A1" s="25"/>
    </row>
    <row r="2" ht="37.05" customHeight="1" spans="1:20">
      <c r="A2" s="42" t="s">
        <v>10</v>
      </c>
      <c r="B2" s="42"/>
      <c r="C2" s="42"/>
      <c r="D2" s="42"/>
      <c r="E2" s="42"/>
      <c r="F2" s="42"/>
      <c r="G2" s="42"/>
      <c r="H2" s="42"/>
      <c r="I2" s="42"/>
      <c r="J2" s="42"/>
      <c r="K2" s="42"/>
      <c r="L2" s="42"/>
      <c r="M2" s="42"/>
      <c r="N2" s="42"/>
      <c r="O2" s="42"/>
      <c r="P2" s="42"/>
      <c r="Q2" s="42"/>
      <c r="R2" s="42"/>
      <c r="S2" s="42"/>
      <c r="T2" s="42"/>
    </row>
    <row r="3" ht="24.15" customHeight="1" spans="1:20">
      <c r="A3" s="27" t="s">
        <v>28</v>
      </c>
      <c r="B3" s="27"/>
      <c r="C3" s="27"/>
      <c r="D3" s="27"/>
      <c r="E3" s="27"/>
      <c r="F3" s="27"/>
      <c r="G3" s="27"/>
      <c r="H3" s="27"/>
      <c r="I3" s="27"/>
      <c r="J3" s="27"/>
      <c r="K3" s="27"/>
      <c r="L3" s="27"/>
      <c r="M3" s="27"/>
      <c r="N3" s="27"/>
      <c r="O3" s="27"/>
      <c r="P3" s="27"/>
      <c r="Q3" s="27"/>
      <c r="R3" s="27"/>
      <c r="S3" s="28" t="s">
        <v>29</v>
      </c>
      <c r="T3" s="28"/>
    </row>
    <row r="4" s="55" customFormat="1" ht="51" customHeight="1" spans="1:20">
      <c r="A4" s="45" t="s">
        <v>147</v>
      </c>
      <c r="B4" s="45"/>
      <c r="C4" s="45"/>
      <c r="D4" s="45" t="s">
        <v>148</v>
      </c>
      <c r="E4" s="45" t="s">
        <v>197</v>
      </c>
      <c r="F4" s="45" t="s">
        <v>149</v>
      </c>
      <c r="G4" s="45"/>
      <c r="H4" s="45"/>
      <c r="I4" s="45"/>
      <c r="J4" s="45" t="s">
        <v>150</v>
      </c>
      <c r="K4" s="45"/>
      <c r="L4" s="45"/>
      <c r="M4" s="45"/>
      <c r="N4" s="45"/>
      <c r="O4" s="45"/>
      <c r="P4" s="45"/>
      <c r="Q4" s="45"/>
      <c r="R4" s="45"/>
      <c r="S4" s="45"/>
      <c r="T4" s="45"/>
    </row>
    <row r="5" s="55" customFormat="1" ht="51" customHeight="1" spans="1:20">
      <c r="A5" s="45" t="s">
        <v>154</v>
      </c>
      <c r="B5" s="45" t="s">
        <v>155</v>
      </c>
      <c r="C5" s="45" t="s">
        <v>156</v>
      </c>
      <c r="D5" s="45"/>
      <c r="E5" s="45"/>
      <c r="F5" s="45" t="s">
        <v>128</v>
      </c>
      <c r="G5" s="45" t="s">
        <v>198</v>
      </c>
      <c r="H5" s="45" t="s">
        <v>199</v>
      </c>
      <c r="I5" s="45" t="s">
        <v>189</v>
      </c>
      <c r="J5" s="45" t="s">
        <v>128</v>
      </c>
      <c r="K5" s="45" t="s">
        <v>200</v>
      </c>
      <c r="L5" s="45" t="s">
        <v>201</v>
      </c>
      <c r="M5" s="45" t="s">
        <v>202</v>
      </c>
      <c r="N5" s="45" t="s">
        <v>191</v>
      </c>
      <c r="O5" s="45" t="s">
        <v>203</v>
      </c>
      <c r="P5" s="45" t="s">
        <v>204</v>
      </c>
      <c r="Q5" s="45" t="s">
        <v>205</v>
      </c>
      <c r="R5" s="45" t="s">
        <v>187</v>
      </c>
      <c r="S5" s="45" t="s">
        <v>190</v>
      </c>
      <c r="T5" s="45" t="s">
        <v>194</v>
      </c>
    </row>
    <row r="6" ht="21" customHeight="1" spans="1:20">
      <c r="A6" s="92"/>
      <c r="B6" s="92"/>
      <c r="C6" s="92"/>
      <c r="D6" s="92" t="s">
        <v>128</v>
      </c>
      <c r="E6" s="92">
        <f>F6+J6</f>
        <v>1329.72</v>
      </c>
      <c r="F6" s="92">
        <f>SUM(F7:F18)</f>
        <v>202.1</v>
      </c>
      <c r="G6" s="92">
        <f>SUM(G7:G18)</f>
        <v>167.38</v>
      </c>
      <c r="H6" s="92">
        <f>SUM(H7:H18)</f>
        <v>34.72</v>
      </c>
      <c r="I6" s="92">
        <f>SUM(I7:I18)</f>
        <v>0</v>
      </c>
      <c r="J6" s="92">
        <f>K6+L6</f>
        <v>1127.62</v>
      </c>
      <c r="K6" s="92">
        <f>SUM(K7:K18)</f>
        <v>0</v>
      </c>
      <c r="L6" s="92">
        <f>SUM(L7:L18)</f>
        <v>1127.62</v>
      </c>
      <c r="M6" s="116"/>
      <c r="N6" s="116"/>
      <c r="O6" s="116"/>
      <c r="P6" s="116"/>
      <c r="Q6" s="116"/>
      <c r="R6" s="116"/>
      <c r="S6" s="116"/>
      <c r="T6" s="116"/>
    </row>
    <row r="7" ht="28" customHeight="1" spans="1:20">
      <c r="A7" s="117">
        <v>208</v>
      </c>
      <c r="B7" s="117" t="s">
        <v>157</v>
      </c>
      <c r="C7" s="117" t="s">
        <v>157</v>
      </c>
      <c r="D7" s="118" t="s">
        <v>195</v>
      </c>
      <c r="E7" s="119">
        <f>F7+J7</f>
        <v>15.92</v>
      </c>
      <c r="F7" s="119">
        <f t="shared" ref="F7:F19" si="0">G7+H7+I7</f>
        <v>15.92</v>
      </c>
      <c r="G7" s="109">
        <v>15.92</v>
      </c>
      <c r="H7" s="109"/>
      <c r="I7" s="120"/>
      <c r="J7" s="121">
        <f t="shared" ref="J7:J18" si="1">K7+L7</f>
        <v>0</v>
      </c>
      <c r="K7" s="120"/>
      <c r="L7" s="120"/>
      <c r="M7" s="122"/>
      <c r="N7" s="122"/>
      <c r="O7" s="116"/>
      <c r="P7" s="116"/>
      <c r="Q7" s="116"/>
      <c r="R7" s="116"/>
      <c r="S7" s="116"/>
      <c r="T7" s="116"/>
    </row>
    <row r="8" ht="28" customHeight="1" spans="1:20">
      <c r="A8" s="79" t="s">
        <v>159</v>
      </c>
      <c r="B8" s="79" t="s">
        <v>157</v>
      </c>
      <c r="C8" s="79" t="s">
        <v>160</v>
      </c>
      <c r="D8" s="94" t="s">
        <v>161</v>
      </c>
      <c r="E8" s="119">
        <f t="shared" ref="E8:E18" si="2">F8+J8</f>
        <v>7.96</v>
      </c>
      <c r="F8" s="119">
        <f t="shared" si="0"/>
        <v>7.96</v>
      </c>
      <c r="G8" s="109">
        <v>7.96</v>
      </c>
      <c r="H8" s="109"/>
      <c r="I8" s="120"/>
      <c r="J8" s="121">
        <f t="shared" si="1"/>
        <v>0</v>
      </c>
      <c r="K8" s="120"/>
      <c r="L8" s="120"/>
      <c r="M8" s="122"/>
      <c r="N8" s="122"/>
      <c r="O8" s="116"/>
      <c r="P8" s="116"/>
      <c r="Q8" s="116"/>
      <c r="R8" s="116"/>
      <c r="S8" s="116"/>
      <c r="T8" s="116"/>
    </row>
    <row r="9" ht="28" customHeight="1" spans="1:20">
      <c r="A9" s="79" t="s">
        <v>159</v>
      </c>
      <c r="B9" s="79" t="s">
        <v>162</v>
      </c>
      <c r="C9" s="79" t="s">
        <v>162</v>
      </c>
      <c r="D9" s="99" t="s">
        <v>163</v>
      </c>
      <c r="E9" s="119">
        <f t="shared" si="2"/>
        <v>0.48</v>
      </c>
      <c r="F9" s="119">
        <f t="shared" si="0"/>
        <v>0.48</v>
      </c>
      <c r="G9" s="109">
        <v>0.48</v>
      </c>
      <c r="H9" s="123"/>
      <c r="I9" s="120"/>
      <c r="J9" s="121">
        <f t="shared" si="1"/>
        <v>0</v>
      </c>
      <c r="K9" s="120"/>
      <c r="L9" s="120"/>
      <c r="M9" s="122"/>
      <c r="N9" s="122"/>
      <c r="O9" s="116"/>
      <c r="P9" s="116"/>
      <c r="Q9" s="116"/>
      <c r="R9" s="116"/>
      <c r="S9" s="116"/>
      <c r="T9" s="116"/>
    </row>
    <row r="10" ht="28" customHeight="1" spans="1:20">
      <c r="A10" s="79" t="s">
        <v>164</v>
      </c>
      <c r="B10" s="79" t="s">
        <v>165</v>
      </c>
      <c r="C10" s="79" t="s">
        <v>165</v>
      </c>
      <c r="D10" s="102" t="s">
        <v>166</v>
      </c>
      <c r="E10" s="119">
        <f t="shared" si="2"/>
        <v>116.73</v>
      </c>
      <c r="F10" s="119">
        <f t="shared" si="0"/>
        <v>116.73</v>
      </c>
      <c r="G10" s="109">
        <v>116.73</v>
      </c>
      <c r="H10" s="123"/>
      <c r="I10" s="120"/>
      <c r="J10" s="121">
        <f t="shared" si="1"/>
        <v>0</v>
      </c>
      <c r="K10" s="120"/>
      <c r="L10" s="120"/>
      <c r="M10" s="122"/>
      <c r="N10" s="122"/>
      <c r="O10" s="116"/>
      <c r="P10" s="116"/>
      <c r="Q10" s="116"/>
      <c r="R10" s="116"/>
      <c r="S10" s="116"/>
      <c r="T10" s="116"/>
    </row>
    <row r="11" ht="28" customHeight="1" spans="1:20">
      <c r="A11" s="79" t="s">
        <v>164</v>
      </c>
      <c r="B11" s="79" t="s">
        <v>165</v>
      </c>
      <c r="C11" s="79" t="s">
        <v>167</v>
      </c>
      <c r="D11" s="124" t="s">
        <v>168</v>
      </c>
      <c r="E11" s="119">
        <f t="shared" si="2"/>
        <v>34.72</v>
      </c>
      <c r="F11" s="119">
        <f t="shared" si="0"/>
        <v>34.72</v>
      </c>
      <c r="G11" s="109"/>
      <c r="H11" s="109">
        <v>34.72</v>
      </c>
      <c r="I11" s="120"/>
      <c r="J11" s="121">
        <f t="shared" si="1"/>
        <v>0</v>
      </c>
      <c r="K11" s="120"/>
      <c r="L11" s="120"/>
      <c r="M11" s="122"/>
      <c r="N11" s="122"/>
      <c r="O11" s="116"/>
      <c r="P11" s="116"/>
      <c r="Q11" s="116"/>
      <c r="R11" s="116"/>
      <c r="S11" s="116"/>
      <c r="T11" s="116"/>
    </row>
    <row r="12" ht="28" customHeight="1" spans="1:20">
      <c r="A12" s="79" t="s">
        <v>164</v>
      </c>
      <c r="B12" s="79" t="s">
        <v>169</v>
      </c>
      <c r="C12" s="79" t="s">
        <v>170</v>
      </c>
      <c r="D12" s="124" t="s">
        <v>171</v>
      </c>
      <c r="E12" s="119">
        <f t="shared" si="2"/>
        <v>826.81</v>
      </c>
      <c r="F12" s="119">
        <f t="shared" si="0"/>
        <v>0</v>
      </c>
      <c r="G12" s="125"/>
      <c r="H12" s="126"/>
      <c r="I12" s="120"/>
      <c r="J12" s="121">
        <f t="shared" si="1"/>
        <v>826.81</v>
      </c>
      <c r="K12" s="120"/>
      <c r="L12" s="123">
        <v>826.81</v>
      </c>
      <c r="M12" s="122"/>
      <c r="N12" s="122"/>
      <c r="O12" s="116"/>
      <c r="P12" s="116"/>
      <c r="Q12" s="116"/>
      <c r="R12" s="116"/>
      <c r="S12" s="116"/>
      <c r="T12" s="116"/>
    </row>
    <row r="13" ht="28" customHeight="1" spans="1:20">
      <c r="A13" s="79" t="s">
        <v>164</v>
      </c>
      <c r="B13" s="79" t="s">
        <v>169</v>
      </c>
      <c r="C13" s="79" t="s">
        <v>162</v>
      </c>
      <c r="D13" s="124" t="s">
        <v>196</v>
      </c>
      <c r="E13" s="119">
        <f t="shared" si="2"/>
        <v>0</v>
      </c>
      <c r="F13" s="119">
        <f t="shared" si="0"/>
        <v>0</v>
      </c>
      <c r="G13" s="125"/>
      <c r="H13" s="127"/>
      <c r="I13" s="120"/>
      <c r="J13" s="121">
        <f t="shared" si="1"/>
        <v>0</v>
      </c>
      <c r="K13" s="120"/>
      <c r="L13" s="123"/>
      <c r="M13" s="122"/>
      <c r="N13" s="122"/>
      <c r="O13" s="116"/>
      <c r="P13" s="116"/>
      <c r="Q13" s="116"/>
      <c r="R13" s="116"/>
      <c r="S13" s="116"/>
      <c r="T13" s="116"/>
    </row>
    <row r="14" ht="28" customHeight="1" spans="1:20">
      <c r="A14" s="104" t="s">
        <v>164</v>
      </c>
      <c r="B14" s="104" t="s">
        <v>172</v>
      </c>
      <c r="C14" s="104" t="s">
        <v>173</v>
      </c>
      <c r="D14" s="124" t="s">
        <v>174</v>
      </c>
      <c r="E14" s="119">
        <f t="shared" si="2"/>
        <v>211.55</v>
      </c>
      <c r="F14" s="119">
        <f t="shared" si="0"/>
        <v>0</v>
      </c>
      <c r="G14" s="125"/>
      <c r="H14" s="127"/>
      <c r="I14" s="120"/>
      <c r="J14" s="121">
        <f t="shared" si="1"/>
        <v>211.55</v>
      </c>
      <c r="K14" s="120"/>
      <c r="L14" s="123">
        <v>211.55</v>
      </c>
      <c r="M14" s="122"/>
      <c r="N14" s="122"/>
      <c r="O14" s="116"/>
      <c r="P14" s="116"/>
      <c r="Q14" s="116"/>
      <c r="R14" s="116"/>
      <c r="S14" s="116"/>
      <c r="T14" s="116"/>
    </row>
    <row r="15" ht="28" customHeight="1" spans="1:20">
      <c r="A15" s="104" t="s">
        <v>164</v>
      </c>
      <c r="B15" s="104" t="s">
        <v>175</v>
      </c>
      <c r="C15" s="104" t="s">
        <v>162</v>
      </c>
      <c r="D15" s="124" t="s">
        <v>176</v>
      </c>
      <c r="E15" s="119">
        <f t="shared" si="2"/>
        <v>14.35</v>
      </c>
      <c r="F15" s="119">
        <f t="shared" si="0"/>
        <v>14.35</v>
      </c>
      <c r="G15" s="128">
        <v>14.35</v>
      </c>
      <c r="H15" s="127"/>
      <c r="I15" s="54"/>
      <c r="J15" s="121">
        <f t="shared" si="1"/>
        <v>0</v>
      </c>
      <c r="K15" s="54"/>
      <c r="L15" s="129"/>
      <c r="M15" s="54"/>
      <c r="N15" s="54"/>
      <c r="O15" s="90"/>
      <c r="P15" s="90"/>
      <c r="Q15" s="90"/>
      <c r="R15" s="90"/>
      <c r="S15" s="90"/>
      <c r="T15" s="90"/>
    </row>
    <row r="16" ht="28" customHeight="1" spans="1:20">
      <c r="A16" s="79">
        <v>210</v>
      </c>
      <c r="B16" s="79">
        <v>16</v>
      </c>
      <c r="C16" s="79" t="s">
        <v>165</v>
      </c>
      <c r="D16" s="105" t="s">
        <v>177</v>
      </c>
      <c r="E16" s="119">
        <f t="shared" si="2"/>
        <v>4</v>
      </c>
      <c r="F16" s="119">
        <f t="shared" si="0"/>
        <v>0</v>
      </c>
      <c r="G16" s="130"/>
      <c r="H16" s="127"/>
      <c r="I16" s="54"/>
      <c r="J16" s="121">
        <f t="shared" si="1"/>
        <v>4</v>
      </c>
      <c r="K16" s="54"/>
      <c r="L16" s="123">
        <v>4</v>
      </c>
      <c r="M16" s="54"/>
      <c r="N16" s="54"/>
      <c r="O16" s="90"/>
      <c r="P16" s="90"/>
      <c r="Q16" s="90"/>
      <c r="R16" s="90"/>
      <c r="S16" s="90"/>
      <c r="T16" s="90"/>
    </row>
    <row r="17" ht="28" customHeight="1" spans="1:20">
      <c r="A17" s="79">
        <v>210</v>
      </c>
      <c r="B17" s="79">
        <v>99</v>
      </c>
      <c r="C17" s="79">
        <v>99</v>
      </c>
      <c r="D17" s="108" t="s">
        <v>178</v>
      </c>
      <c r="E17" s="119">
        <f t="shared" si="2"/>
        <v>85.26</v>
      </c>
      <c r="F17" s="119">
        <f t="shared" si="0"/>
        <v>0</v>
      </c>
      <c r="G17" s="131"/>
      <c r="H17" s="127"/>
      <c r="I17" s="54"/>
      <c r="J17" s="121">
        <f t="shared" si="1"/>
        <v>85.26</v>
      </c>
      <c r="K17" s="54"/>
      <c r="L17" s="129">
        <v>85.26</v>
      </c>
      <c r="M17" s="54"/>
      <c r="N17" s="54"/>
      <c r="O17" s="54"/>
      <c r="P17" s="54"/>
      <c r="Q17" s="54"/>
      <c r="R17" s="54"/>
      <c r="S17" s="54"/>
      <c r="T17" s="54"/>
    </row>
    <row r="18" ht="28" customHeight="1" spans="1:20">
      <c r="A18" s="79">
        <v>221</v>
      </c>
      <c r="B18" s="79" t="s">
        <v>167</v>
      </c>
      <c r="C18" s="79" t="s">
        <v>165</v>
      </c>
      <c r="D18" s="108" t="s">
        <v>179</v>
      </c>
      <c r="E18" s="119">
        <f t="shared" si="2"/>
        <v>11.94</v>
      </c>
      <c r="F18" s="119">
        <f t="shared" si="0"/>
        <v>11.94</v>
      </c>
      <c r="G18" s="112">
        <v>11.94</v>
      </c>
      <c r="H18" s="132"/>
      <c r="I18" s="133"/>
      <c r="J18" s="121">
        <f t="shared" si="1"/>
        <v>0</v>
      </c>
      <c r="K18" s="133"/>
      <c r="L18" s="133"/>
      <c r="M18" s="133"/>
      <c r="N18" s="133"/>
      <c r="O18" s="133"/>
      <c r="P18" s="133"/>
      <c r="Q18" s="133"/>
      <c r="R18" s="133"/>
      <c r="S18" s="133"/>
      <c r="T18" s="133"/>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4" outlineLevelCol="4"/>
  <cols>
    <col min="1" max="1" width="24.5636363636364" customWidth="1"/>
    <col min="2" max="2" width="16.0090909090909" customWidth="1"/>
    <col min="3" max="3" width="25.8727272727273" customWidth="1"/>
    <col min="4" max="4" width="22.2545454545455" customWidth="1"/>
    <col min="5" max="5" width="0.136363636363636" customWidth="1"/>
    <col min="6" max="6" width="9.76363636363636" customWidth="1"/>
  </cols>
  <sheetData>
    <row r="1" ht="16.35" customHeight="1" spans="1:5">
      <c r="A1" s="25"/>
    </row>
    <row r="2" ht="31.9" customHeight="1" spans="1:5">
      <c r="A2" s="42" t="s">
        <v>11</v>
      </c>
      <c r="B2" s="42"/>
      <c r="C2" s="42"/>
      <c r="D2" s="42"/>
    </row>
    <row r="3" ht="18.95" customHeight="1" spans="1:5">
      <c r="A3" s="27" t="s">
        <v>28</v>
      </c>
      <c r="B3" s="27"/>
      <c r="C3" s="27"/>
      <c r="D3" s="28" t="s">
        <v>29</v>
      </c>
      <c r="E3" s="25"/>
    </row>
    <row r="4" s="55" customFormat="1" ht="20.2" customHeight="1" spans="1:5">
      <c r="A4" s="45" t="s">
        <v>30</v>
      </c>
      <c r="B4" s="45"/>
      <c r="C4" s="45" t="s">
        <v>31</v>
      </c>
      <c r="D4" s="45"/>
      <c r="E4" s="25"/>
    </row>
    <row r="5" s="55" customFormat="1" ht="20.2" customHeight="1" spans="1:5">
      <c r="A5" s="45" t="s">
        <v>32</v>
      </c>
      <c r="B5" s="45" t="s">
        <v>33</v>
      </c>
      <c r="C5" s="45" t="s">
        <v>32</v>
      </c>
      <c r="D5" s="45" t="s">
        <v>33</v>
      </c>
      <c r="E5" s="25"/>
    </row>
    <row r="6" s="55" customFormat="1" ht="20.2" customHeight="1" spans="1:5">
      <c r="A6" s="32" t="s">
        <v>206</v>
      </c>
      <c r="B6" s="57">
        <f>B7+B10+B11+B12</f>
        <v>1329.72</v>
      </c>
      <c r="C6" s="32" t="s">
        <v>207</v>
      </c>
      <c r="D6" s="81">
        <f>D7+D8+D9+D10+D11+D12+D13+D14+D15+D16+D17+D18+D19+D20+D21+D22+D23+D24+D26+D25+D27+D28+D29+D30+D31+D32+D33+D34+D35+D36</f>
        <v>1329.72</v>
      </c>
      <c r="E6" s="25"/>
    </row>
    <row r="7" s="55" customFormat="1" ht="20.2" customHeight="1" spans="1:5">
      <c r="A7" s="30" t="s">
        <v>208</v>
      </c>
      <c r="B7" s="66">
        <v>1329.72</v>
      </c>
      <c r="C7" s="30" t="s">
        <v>38</v>
      </c>
      <c r="D7" s="61"/>
      <c r="E7" s="25"/>
    </row>
    <row r="8" s="55" customFormat="1" ht="20.2" customHeight="1" spans="1:5">
      <c r="A8" s="50" t="s">
        <v>209</v>
      </c>
      <c r="B8" s="66"/>
      <c r="C8" s="30" t="s">
        <v>42</v>
      </c>
      <c r="D8" s="61"/>
      <c r="E8" s="25"/>
    </row>
    <row r="9" s="55" customFormat="1" ht="31.05" customHeight="1" spans="1:5">
      <c r="A9" s="50" t="s">
        <v>210</v>
      </c>
      <c r="B9" s="66"/>
      <c r="C9" s="30" t="s">
        <v>46</v>
      </c>
      <c r="D9" s="61"/>
      <c r="E9" s="25"/>
    </row>
    <row r="10" s="55" customFormat="1" ht="20.2" customHeight="1" spans="1:5">
      <c r="A10" s="30" t="s">
        <v>211</v>
      </c>
      <c r="B10" s="66"/>
      <c r="C10" s="30" t="s">
        <v>50</v>
      </c>
      <c r="D10" s="61"/>
      <c r="E10" s="25"/>
    </row>
    <row r="11" s="55" customFormat="1" ht="20.2" customHeight="1" spans="1:5">
      <c r="A11" s="30" t="s">
        <v>212</v>
      </c>
      <c r="B11" s="66"/>
      <c r="C11" s="30" t="s">
        <v>54</v>
      </c>
      <c r="D11" s="61"/>
      <c r="E11" s="25"/>
    </row>
    <row r="12" s="55" customFormat="1" ht="20.2" customHeight="1" spans="1:5">
      <c r="A12" s="30" t="s">
        <v>213</v>
      </c>
      <c r="B12" s="66"/>
      <c r="C12" s="30" t="s">
        <v>58</v>
      </c>
      <c r="D12" s="61"/>
      <c r="E12" s="25"/>
    </row>
    <row r="13" s="55" customFormat="1" ht="20.2" customHeight="1" spans="1:5">
      <c r="A13" s="32" t="s">
        <v>214</v>
      </c>
      <c r="B13" s="57">
        <f>B14+B15+B16+B17</f>
        <v>0</v>
      </c>
      <c r="C13" s="30" t="s">
        <v>62</v>
      </c>
      <c r="D13" s="61"/>
      <c r="E13" s="25"/>
    </row>
    <row r="14" s="55" customFormat="1" ht="20.2" customHeight="1" spans="1:5">
      <c r="A14" s="30" t="s">
        <v>208</v>
      </c>
      <c r="B14" s="66"/>
      <c r="C14" s="30" t="s">
        <v>66</v>
      </c>
      <c r="D14" s="61">
        <v>24.36</v>
      </c>
      <c r="E14" s="25"/>
    </row>
    <row r="15" s="55" customFormat="1" ht="20.2" customHeight="1" spans="1:5">
      <c r="A15" s="30" t="s">
        <v>211</v>
      </c>
      <c r="B15" s="66"/>
      <c r="C15" s="30" t="s">
        <v>70</v>
      </c>
      <c r="D15" s="61">
        <v>1293.42</v>
      </c>
      <c r="E15" s="25"/>
    </row>
    <row r="16" s="55" customFormat="1" ht="20.2" customHeight="1" spans="1:5">
      <c r="A16" s="30" t="s">
        <v>212</v>
      </c>
      <c r="B16" s="66"/>
      <c r="C16" s="30" t="s">
        <v>74</v>
      </c>
      <c r="D16" s="61"/>
      <c r="E16" s="25"/>
    </row>
    <row r="17" s="55" customFormat="1" ht="20.2" customHeight="1" spans="1:5">
      <c r="A17" s="30" t="s">
        <v>213</v>
      </c>
      <c r="B17" s="66"/>
      <c r="C17" s="30" t="s">
        <v>78</v>
      </c>
      <c r="D17" s="61"/>
      <c r="E17" s="25"/>
    </row>
    <row r="18" s="55" customFormat="1" ht="20.2" customHeight="1" spans="1:5">
      <c r="A18" s="30"/>
      <c r="B18" s="66"/>
      <c r="C18" s="30" t="s">
        <v>82</v>
      </c>
      <c r="D18" s="61"/>
      <c r="E18" s="25"/>
    </row>
    <row r="19" s="55" customFormat="1" ht="20.2" customHeight="1" spans="1:5">
      <c r="A19" s="30"/>
      <c r="B19" s="30"/>
      <c r="C19" s="30" t="s">
        <v>86</v>
      </c>
      <c r="D19" s="61"/>
      <c r="E19" s="25"/>
    </row>
    <row r="20" s="55" customFormat="1" ht="20.2" customHeight="1" spans="1:5">
      <c r="A20" s="30"/>
      <c r="B20" s="30"/>
      <c r="C20" s="30" t="s">
        <v>90</v>
      </c>
      <c r="D20" s="61"/>
      <c r="E20" s="25"/>
    </row>
    <row r="21" s="55" customFormat="1" ht="20.2" customHeight="1" spans="1:5">
      <c r="A21" s="30"/>
      <c r="B21" s="30"/>
      <c r="C21" s="30" t="s">
        <v>94</v>
      </c>
      <c r="D21" s="61"/>
      <c r="E21" s="25"/>
    </row>
    <row r="22" s="55" customFormat="1" ht="20.2" customHeight="1" spans="1:5">
      <c r="A22" s="30"/>
      <c r="B22" s="30"/>
      <c r="C22" s="30" t="s">
        <v>97</v>
      </c>
      <c r="D22" s="61"/>
      <c r="E22" s="25"/>
    </row>
    <row r="23" s="55" customFormat="1" ht="20.2" customHeight="1" spans="1:5">
      <c r="A23" s="30"/>
      <c r="B23" s="30"/>
      <c r="C23" s="30" t="s">
        <v>100</v>
      </c>
      <c r="D23" s="61"/>
      <c r="E23" s="25"/>
    </row>
    <row r="24" s="55" customFormat="1" ht="20.2" customHeight="1" spans="1:5">
      <c r="A24" s="30"/>
      <c r="B24" s="30"/>
      <c r="C24" s="30" t="s">
        <v>102</v>
      </c>
      <c r="D24" s="61"/>
      <c r="E24" s="25"/>
    </row>
    <row r="25" s="55" customFormat="1" ht="20.2" customHeight="1" spans="1:5">
      <c r="A25" s="30"/>
      <c r="B25" s="30"/>
      <c r="C25" s="30" t="s">
        <v>104</v>
      </c>
      <c r="D25" s="61"/>
      <c r="E25" s="25"/>
    </row>
    <row r="26" s="55" customFormat="1" ht="20.2" customHeight="1" spans="1:5">
      <c r="A26" s="30"/>
      <c r="B26" s="30"/>
      <c r="C26" s="30" t="s">
        <v>106</v>
      </c>
      <c r="D26" s="61">
        <v>11.94</v>
      </c>
      <c r="E26" s="25"/>
    </row>
    <row r="27" s="55" customFormat="1" ht="20.2" customHeight="1" spans="1:5">
      <c r="A27" s="30"/>
      <c r="B27" s="30"/>
      <c r="C27" s="30" t="s">
        <v>108</v>
      </c>
      <c r="D27" s="61"/>
      <c r="E27" s="25"/>
    </row>
    <row r="28" s="55" customFormat="1" ht="20.2" customHeight="1" spans="1:5">
      <c r="A28" s="30"/>
      <c r="B28" s="30"/>
      <c r="C28" s="30" t="s">
        <v>110</v>
      </c>
      <c r="D28" s="61"/>
      <c r="E28" s="25"/>
    </row>
    <row r="29" s="55" customFormat="1" ht="20.2" customHeight="1" spans="1:5">
      <c r="A29" s="30"/>
      <c r="B29" s="30"/>
      <c r="C29" s="30" t="s">
        <v>112</v>
      </c>
      <c r="D29" s="61"/>
      <c r="E29" s="25"/>
    </row>
    <row r="30" s="55" customFormat="1" ht="20.2" customHeight="1" spans="1:5">
      <c r="A30" s="30"/>
      <c r="B30" s="30"/>
      <c r="C30" s="30" t="s">
        <v>114</v>
      </c>
      <c r="D30" s="61"/>
      <c r="E30" s="25"/>
    </row>
    <row r="31" s="55" customFormat="1" ht="20.2" customHeight="1" spans="1:5">
      <c r="A31" s="30"/>
      <c r="B31" s="30"/>
      <c r="C31" s="30" t="s">
        <v>116</v>
      </c>
      <c r="D31" s="61"/>
      <c r="E31" s="25"/>
    </row>
    <row r="32" s="55" customFormat="1" ht="20.2" customHeight="1" spans="1:5">
      <c r="A32" s="30"/>
      <c r="B32" s="30"/>
      <c r="C32" s="30" t="s">
        <v>118</v>
      </c>
      <c r="D32" s="61"/>
      <c r="E32" s="25"/>
    </row>
    <row r="33" s="55" customFormat="1" ht="20.2" customHeight="1" spans="1:5">
      <c r="A33" s="30"/>
      <c r="B33" s="30"/>
      <c r="C33" s="30" t="s">
        <v>120</v>
      </c>
      <c r="D33" s="61"/>
      <c r="E33" s="25"/>
    </row>
    <row r="34" s="55" customFormat="1" ht="20.2" customHeight="1" spans="1:5">
      <c r="A34" s="30"/>
      <c r="B34" s="30"/>
      <c r="C34" s="30" t="s">
        <v>121</v>
      </c>
      <c r="D34" s="61"/>
      <c r="E34" s="25"/>
    </row>
    <row r="35" s="55" customFormat="1" ht="20.2" customHeight="1" spans="1:5">
      <c r="A35" s="30"/>
      <c r="B35" s="30"/>
      <c r="C35" s="30" t="s">
        <v>122</v>
      </c>
      <c r="D35" s="61"/>
      <c r="E35" s="25"/>
    </row>
    <row r="36" s="55" customFormat="1" ht="20.2" customHeight="1" spans="1:5">
      <c r="A36" s="30"/>
      <c r="B36" s="30"/>
      <c r="C36" s="30" t="s">
        <v>123</v>
      </c>
      <c r="D36" s="61"/>
      <c r="E36" s="25"/>
    </row>
    <row r="37" s="55" customFormat="1" ht="20.2" customHeight="1" spans="1:5">
      <c r="A37" s="30"/>
      <c r="B37" s="30"/>
      <c r="C37" s="30"/>
      <c r="D37" s="30"/>
      <c r="E37" s="25"/>
    </row>
    <row r="38" s="55" customFormat="1" ht="20.2" customHeight="1" spans="1:5">
      <c r="A38" s="32"/>
      <c r="B38" s="32"/>
      <c r="C38" s="32" t="s">
        <v>215</v>
      </c>
      <c r="D38" s="57"/>
      <c r="E38" s="27"/>
    </row>
    <row r="39" s="55" customFormat="1" ht="20.2" customHeight="1" spans="1:5">
      <c r="A39" s="32"/>
      <c r="B39" s="32"/>
      <c r="C39" s="32"/>
      <c r="D39" s="32"/>
      <c r="E39" s="27"/>
    </row>
    <row r="40" s="55" customFormat="1" ht="20.2" customHeight="1" spans="1:5">
      <c r="A40" s="45" t="s">
        <v>216</v>
      </c>
      <c r="B40" s="57">
        <f>B13+B6</f>
        <v>1329.72</v>
      </c>
      <c r="C40" s="45" t="s">
        <v>217</v>
      </c>
      <c r="D40" s="81">
        <f>D38+D6</f>
        <v>1329.72</v>
      </c>
      <c r="E40" s="2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A4" workbookViewId="0">
      <selection activeCell="D10" sqref="D10"/>
    </sheetView>
  </sheetViews>
  <sheetFormatPr defaultColWidth="10" defaultRowHeight="14"/>
  <cols>
    <col min="1" max="2" width="4.88181818181818" customWidth="1"/>
    <col min="3" max="3" width="5.96363636363636" customWidth="1"/>
    <col min="4" max="5" width="16.4181818181818" customWidth="1"/>
    <col min="6" max="6" width="11.5363636363636" customWidth="1"/>
    <col min="7" max="7" width="12.4818181818182" customWidth="1"/>
    <col min="8" max="8" width="16.7545454545455" customWidth="1"/>
    <col min="9" max="9" width="17.7545454545455" customWidth="1"/>
    <col min="10" max="10" width="11.4" customWidth="1"/>
    <col min="11" max="11" width="19" customWidth="1"/>
    <col min="12" max="12" width="9.76363636363636" customWidth="1"/>
  </cols>
  <sheetData>
    <row r="1" ht="16.35" customHeight="1" spans="1:12">
      <c r="A1" s="25"/>
    </row>
    <row r="2" ht="43.1" customHeight="1" spans="1:12">
      <c r="A2" s="42" t="s">
        <v>12</v>
      </c>
      <c r="B2" s="42"/>
      <c r="C2" s="42"/>
      <c r="D2" s="42"/>
      <c r="E2" s="42"/>
      <c r="F2" s="42"/>
      <c r="G2" s="42"/>
      <c r="H2" s="42"/>
      <c r="I2" s="42"/>
      <c r="J2" s="42"/>
      <c r="K2" s="42"/>
    </row>
    <row r="3" ht="24.15" customHeight="1" spans="1:12">
      <c r="A3" s="27" t="s">
        <v>28</v>
      </c>
      <c r="B3" s="27"/>
      <c r="C3" s="27"/>
      <c r="D3" s="27"/>
      <c r="E3" s="27"/>
      <c r="F3" s="27"/>
      <c r="G3" s="27"/>
      <c r="H3" s="27"/>
      <c r="I3" s="27"/>
      <c r="J3" s="28" t="s">
        <v>29</v>
      </c>
      <c r="K3" s="28"/>
    </row>
    <row r="4" s="55" customFormat="1" ht="25" customHeight="1" spans="1:12">
      <c r="A4" s="45" t="s">
        <v>147</v>
      </c>
      <c r="B4" s="45"/>
      <c r="C4" s="45"/>
      <c r="D4" s="45" t="s">
        <v>148</v>
      </c>
      <c r="E4" s="45" t="s">
        <v>128</v>
      </c>
      <c r="F4" s="45" t="s">
        <v>149</v>
      </c>
      <c r="G4" s="45"/>
      <c r="H4" s="45"/>
      <c r="I4" s="45"/>
      <c r="J4" s="45"/>
      <c r="K4" s="45" t="s">
        <v>150</v>
      </c>
    </row>
    <row r="5" s="55" customFormat="1" ht="20.7" customHeight="1" spans="1:12">
      <c r="A5" s="45"/>
      <c r="B5" s="45"/>
      <c r="C5" s="45"/>
      <c r="D5" s="45"/>
      <c r="E5" s="45"/>
      <c r="F5" s="45" t="s">
        <v>131</v>
      </c>
      <c r="G5" s="45" t="s">
        <v>218</v>
      </c>
      <c r="H5" s="45"/>
      <c r="I5" s="45"/>
      <c r="J5" s="45" t="s">
        <v>219</v>
      </c>
      <c r="K5" s="45"/>
    </row>
    <row r="6" s="55" customFormat="1" ht="28.45" customHeight="1" spans="1:12">
      <c r="A6" s="45" t="s">
        <v>154</v>
      </c>
      <c r="B6" s="45" t="s">
        <v>155</v>
      </c>
      <c r="C6" s="45" t="s">
        <v>156</v>
      </c>
      <c r="D6" s="45"/>
      <c r="E6" s="45"/>
      <c r="F6" s="45"/>
      <c r="G6" s="45" t="s">
        <v>198</v>
      </c>
      <c r="H6" s="45" t="s">
        <v>220</v>
      </c>
      <c r="I6" s="45" t="s">
        <v>189</v>
      </c>
      <c r="J6" s="45"/>
      <c r="K6" s="45"/>
    </row>
    <row r="7" s="55" customFormat="1" ht="25" customHeight="1" spans="1:12">
      <c r="A7" s="92"/>
      <c r="B7" s="92"/>
      <c r="C7" s="92"/>
      <c r="D7" s="92" t="s">
        <v>128</v>
      </c>
      <c r="E7" s="93">
        <f>F7+K7</f>
        <v>1329.72</v>
      </c>
      <c r="F7" s="93">
        <f>G7+H7+I7+J7</f>
        <v>202.1</v>
      </c>
      <c r="G7" s="92">
        <f>SUM(G8:G20)</f>
        <v>167.38</v>
      </c>
      <c r="H7" s="93"/>
      <c r="I7" s="93"/>
      <c r="J7" s="92">
        <f>SUM(J8:J20)</f>
        <v>34.72</v>
      </c>
      <c r="K7" s="92">
        <f>SUM(K8:K20)</f>
        <v>1127.62</v>
      </c>
      <c r="L7" s="113"/>
    </row>
    <row r="8" s="55" customFormat="1" ht="25" customHeight="1" spans="1:12">
      <c r="A8" s="79">
        <v>208</v>
      </c>
      <c r="B8" s="79" t="s">
        <v>157</v>
      </c>
      <c r="C8" s="79" t="s">
        <v>157</v>
      </c>
      <c r="D8" s="94" t="s">
        <v>195</v>
      </c>
      <c r="E8" s="114">
        <f>F8+K8</f>
        <v>15.92</v>
      </c>
      <c r="F8" s="114">
        <f>G8+H8+I8+J8</f>
        <v>15.92</v>
      </c>
      <c r="G8" s="96">
        <v>15.92</v>
      </c>
      <c r="H8" s="96"/>
      <c r="I8" s="115"/>
      <c r="J8" s="115"/>
      <c r="K8" s="115"/>
      <c r="L8" s="113"/>
    </row>
    <row r="9" s="55" customFormat="1" ht="25" customHeight="1" spans="1:12">
      <c r="A9" s="79" t="s">
        <v>159</v>
      </c>
      <c r="B9" s="79" t="s">
        <v>157</v>
      </c>
      <c r="C9" s="79" t="s">
        <v>160</v>
      </c>
      <c r="D9" s="94" t="s">
        <v>161</v>
      </c>
      <c r="E9" s="114">
        <f t="shared" ref="E9:E19" si="0">F9+K9</f>
        <v>7.96</v>
      </c>
      <c r="F9" s="114">
        <f>G9+H9+I9+J9</f>
        <v>7.96</v>
      </c>
      <c r="G9" s="96">
        <v>7.96</v>
      </c>
      <c r="H9" s="96"/>
      <c r="I9" s="115"/>
      <c r="J9" s="115"/>
      <c r="K9" s="115"/>
      <c r="L9" s="113"/>
    </row>
    <row r="10" s="55" customFormat="1" ht="25" customHeight="1" spans="1:12">
      <c r="A10" s="79" t="s">
        <v>159</v>
      </c>
      <c r="B10" s="79" t="s">
        <v>162</v>
      </c>
      <c r="C10" s="79" t="s">
        <v>162</v>
      </c>
      <c r="D10" s="99" t="s">
        <v>163</v>
      </c>
      <c r="E10" s="114">
        <f t="shared" si="0"/>
        <v>0.48</v>
      </c>
      <c r="F10" s="114">
        <f>G10+H10+I10+J10</f>
        <v>0.48</v>
      </c>
      <c r="G10" s="96">
        <v>0.48</v>
      </c>
      <c r="H10" s="96"/>
      <c r="I10" s="96"/>
      <c r="J10" s="96"/>
      <c r="K10" s="96"/>
      <c r="L10" s="113"/>
    </row>
    <row r="11" s="55" customFormat="1" ht="25" customHeight="1" spans="1:12">
      <c r="A11" s="79" t="s">
        <v>164</v>
      </c>
      <c r="B11" s="79" t="s">
        <v>165</v>
      </c>
      <c r="C11" s="79" t="s">
        <v>165</v>
      </c>
      <c r="D11" s="94" t="s">
        <v>166</v>
      </c>
      <c r="E11" s="114">
        <f t="shared" si="0"/>
        <v>116.73</v>
      </c>
      <c r="F11" s="114">
        <f>G11+H11+I11+J11</f>
        <v>116.73</v>
      </c>
      <c r="G11" s="96">
        <v>116.73</v>
      </c>
      <c r="H11" s="96"/>
      <c r="I11" s="96"/>
      <c r="J11" s="96"/>
      <c r="K11" s="96"/>
      <c r="L11" s="113"/>
    </row>
    <row r="12" s="55" customFormat="1" ht="25" customHeight="1" spans="1:12">
      <c r="A12" s="79" t="s">
        <v>164</v>
      </c>
      <c r="B12" s="79" t="s">
        <v>165</v>
      </c>
      <c r="C12" s="79" t="s">
        <v>167</v>
      </c>
      <c r="D12" s="105" t="s">
        <v>168</v>
      </c>
      <c r="E12" s="114">
        <f t="shared" si="0"/>
        <v>34.72</v>
      </c>
      <c r="F12" s="114">
        <f t="shared" ref="F12:F19" si="1">G12+H12+I12+J12</f>
        <v>34.72</v>
      </c>
      <c r="G12" s="96"/>
      <c r="H12" s="96"/>
      <c r="I12" s="96"/>
      <c r="J12" s="96">
        <v>34.72</v>
      </c>
      <c r="K12" s="96"/>
      <c r="L12" s="113"/>
    </row>
    <row r="13" s="55" customFormat="1" ht="25" customHeight="1" spans="1:12">
      <c r="A13" s="79" t="s">
        <v>164</v>
      </c>
      <c r="B13" s="79" t="s">
        <v>169</v>
      </c>
      <c r="C13" s="79" t="s">
        <v>170</v>
      </c>
      <c r="D13" s="105" t="s">
        <v>171</v>
      </c>
      <c r="E13" s="114">
        <f t="shared" si="0"/>
        <v>826.81</v>
      </c>
      <c r="F13" s="114">
        <f t="shared" si="1"/>
        <v>0</v>
      </c>
      <c r="G13" s="96"/>
      <c r="H13" s="96"/>
      <c r="I13" s="96"/>
      <c r="J13" s="96"/>
      <c r="K13" s="96">
        <v>826.81</v>
      </c>
      <c r="L13" s="113"/>
    </row>
    <row r="14" s="55" customFormat="1" ht="25" customHeight="1" spans="1:12">
      <c r="A14" s="79" t="s">
        <v>164</v>
      </c>
      <c r="B14" s="79" t="s">
        <v>169</v>
      </c>
      <c r="C14" s="79" t="s">
        <v>162</v>
      </c>
      <c r="D14" s="105" t="s">
        <v>196</v>
      </c>
      <c r="E14" s="114">
        <f t="shared" si="0"/>
        <v>0</v>
      </c>
      <c r="F14" s="114">
        <f t="shared" si="1"/>
        <v>0</v>
      </c>
      <c r="G14" s="96"/>
      <c r="H14" s="96"/>
      <c r="I14" s="96"/>
      <c r="J14" s="96"/>
      <c r="K14" s="96"/>
      <c r="L14" s="113"/>
    </row>
    <row r="15" s="55" customFormat="1" ht="25" customHeight="1" spans="1:12">
      <c r="A15" s="104" t="s">
        <v>164</v>
      </c>
      <c r="B15" s="104" t="s">
        <v>172</v>
      </c>
      <c r="C15" s="104" t="s">
        <v>173</v>
      </c>
      <c r="D15" s="105" t="s">
        <v>174</v>
      </c>
      <c r="E15" s="114">
        <f t="shared" si="0"/>
        <v>211.55</v>
      </c>
      <c r="F15" s="114">
        <f t="shared" si="1"/>
        <v>0</v>
      </c>
      <c r="G15" s="96"/>
      <c r="H15" s="96"/>
      <c r="I15" s="96"/>
      <c r="J15" s="96"/>
      <c r="K15" s="96">
        <v>211.55</v>
      </c>
      <c r="L15" s="113"/>
    </row>
    <row r="16" s="55" customFormat="1" ht="25" customHeight="1" spans="1:12">
      <c r="A16" s="104" t="s">
        <v>164</v>
      </c>
      <c r="B16" s="104" t="s">
        <v>175</v>
      </c>
      <c r="C16" s="104" t="s">
        <v>162</v>
      </c>
      <c r="D16" s="105" t="s">
        <v>176</v>
      </c>
      <c r="E16" s="114">
        <f t="shared" si="0"/>
        <v>14.35</v>
      </c>
      <c r="F16" s="114">
        <f t="shared" si="1"/>
        <v>14.35</v>
      </c>
      <c r="G16" s="96">
        <v>14.35</v>
      </c>
      <c r="H16" s="96"/>
      <c r="I16" s="96"/>
      <c r="J16" s="96"/>
      <c r="K16" s="96"/>
    </row>
    <row r="17" s="55" customFormat="1" ht="25" customHeight="1" spans="1:11">
      <c r="A17" s="79">
        <v>210</v>
      </c>
      <c r="B17" s="79">
        <v>16</v>
      </c>
      <c r="C17" s="79" t="s">
        <v>165</v>
      </c>
      <c r="D17" s="105" t="s">
        <v>177</v>
      </c>
      <c r="E17" s="114">
        <f t="shared" si="0"/>
        <v>4</v>
      </c>
      <c r="F17" s="114">
        <f t="shared" si="1"/>
        <v>0</v>
      </c>
      <c r="G17" s="96"/>
      <c r="H17" s="96"/>
      <c r="I17" s="96"/>
      <c r="J17" s="96"/>
      <c r="K17" s="96">
        <v>4</v>
      </c>
    </row>
    <row r="18" s="55" customFormat="1" ht="31" customHeight="1" spans="1:11">
      <c r="A18" s="79">
        <v>210</v>
      </c>
      <c r="B18" s="79">
        <v>99</v>
      </c>
      <c r="C18" s="79">
        <v>99</v>
      </c>
      <c r="D18" s="108" t="s">
        <v>178</v>
      </c>
      <c r="E18" s="114">
        <f t="shared" si="0"/>
        <v>85.26</v>
      </c>
      <c r="F18" s="114">
        <f t="shared" si="1"/>
        <v>0</v>
      </c>
      <c r="G18" s="96"/>
      <c r="H18" s="96"/>
      <c r="I18" s="96"/>
      <c r="J18" s="96"/>
      <c r="K18" s="96">
        <v>85.26</v>
      </c>
    </row>
    <row r="19" s="55" customFormat="1" ht="32" customHeight="1" spans="1:11">
      <c r="A19" s="79">
        <v>221</v>
      </c>
      <c r="B19" s="79" t="s">
        <v>167</v>
      </c>
      <c r="C19" s="79" t="s">
        <v>165</v>
      </c>
      <c r="D19" s="108" t="s">
        <v>179</v>
      </c>
      <c r="E19" s="114">
        <f t="shared" si="0"/>
        <v>11.94</v>
      </c>
      <c r="F19" s="114">
        <f t="shared" si="1"/>
        <v>11.94</v>
      </c>
      <c r="G19" s="96">
        <v>11.94</v>
      </c>
      <c r="H19" s="96"/>
      <c r="I19" s="96"/>
      <c r="J19" s="96"/>
      <c r="K19" s="96"/>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Lᴏʏᴀʟ ᴛᴏ.</cp:lastModifiedBy>
  <dcterms:created xsi:type="dcterms:W3CDTF">2022-04-15T06:41:00Z</dcterms:created>
  <dcterms:modified xsi:type="dcterms:W3CDTF">2026-03-17T03:32:19Z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49C9C1C7F27B4ABC8CD0FAD53FEE11D0_13</vt:lpwstr>
  </property>
  <property fmtid="{D5CDD505-2E9C-101B-9397-08002B2CF9AE}" pid="3" name="KSOProductBuildVer">
    <vt:lpwstr>2052-12.1.0.25225</vt:lpwstr>
  </property>
  <property fmtid="{D5CDD505-2E9C-101B-9397-08002B2CF9AE}" pid="4" name="CalculationRule">
    <vt:i4>0</vt:i4>
  </property>
</Properties>
</file>