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<sst xmlns="http://schemas.openxmlformats.org/spreadsheetml/2006/main" count="827" uniqueCount="376">
  <si>
    <t>2025年部门预算公开表</t>
  </si>
  <si>
    <t>单位编码：</t>
  </si>
  <si>
    <t>单位名称：</t>
  </si>
  <si>
    <t>岳阳市南湖新区退役军人事务局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</si>
  <si>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</si>
  <si>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</si>
  <si>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</si>
  <si>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</si>
  <si>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</si>
  <si>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</si>
  <si>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</si>
  <si>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</si>
  <si>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</si>
  <si>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</si>
  <si>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</si>
  <si>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</si>
  <si>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</si>
  <si>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</si>
  <si>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</si>
  <si>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</si>
  <si>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</si>
  <si>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</si>
  <si>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</si>
  <si>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</si>
  <si>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</si>
  <si>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</si>
  <si>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</si>
  <si>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</si>
  <si>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单位：岳阳市南湖新区退役军人事务局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</si>
  <si>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</si>
  <si>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</si>
  <si>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</si>
  <si>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</si>
  <si>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</si>
  <si>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</si>
  <si>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</si>
  <si>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</si>
  <si>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</si>
  <si>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</si>
  <si>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</si>
  <si>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</si>
  <si>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</si>
  <si>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</si>
  <si>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</si>
  <si>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</si>
  <si>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</si>
  <si>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</si>
  <si>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</si>
  <si>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</si>
  <si>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</si>
  <si>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</si>
  <si>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</si>
  <si>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</si>
  <si>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</si>
  <si>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</si>
  <si>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</si>
  <si>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</si>
  <si>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</si>
  <si>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</si>
  <si>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</si>
  <si>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</si>
  <si>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</si>
  <si>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</si>
  <si>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</si>
  <si>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</si>
  <si>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</si>
  <si>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</si>
  <si>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</si>
  <si>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</si>
  <si>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</si>
  <si>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</si>
  <si>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</si>
  <si>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</si>
  <si>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</si>
  <si>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</si>
  <si>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</si>
  <si>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</si>
  <si>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</si>
  <si>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</si>
  <si>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</si>
  <si>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</si>
  <si>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</si>
  <si>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</si>
  <si>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</si>
  <si>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</si>
  <si>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</si>
  <si>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</si>
  <si>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</si>
  <si>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</si>
  <si>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</si>
  <si>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</si>
  <si>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</si>
  <si>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</si>
  <si>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</si>
  <si>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</si>
  <si>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</si>
  <si>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</si>
  <si>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</si>
  <si>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</si>
  <si>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</si>
  <si>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</si>
  <si>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</si>
  <si>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</si>
  <si>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</si>
  <si>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</si>
  <si>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</si>
  <si>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</si>
  <si>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</si>
  <si>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</si>
  <si>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</si>
  <si>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</si>
  <si>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</si>
  <si>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</si>
  <si>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</si>
  <si>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</si>
  <si>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</si>
  <si>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</si>
  <si>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</si>
  <si>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</si>
  <si>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</si>
  <si>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</si>
  <si>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</si>
  <si>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</si>
  <si>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</si>
  <si>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</si>
  <si>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</si>
  <si>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</si>
  <si>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</si>
  <si>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</si>
  <si>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</si>
  <si>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</si>
  <si>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</si>
  <si>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</si>
  <si>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</si>
  <si>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</si>
  <si>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</si>
  <si>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</si>
  <si>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</si>
  <si>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</si>
  <si>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</si>
  <si>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</si>
  <si>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</si>
  <si>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</si>
  <si>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</si>
  <si>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</si>
  <si>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</si>
  <si>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</si>
  <si>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区退役军人事务局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</si>
  <si>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</si>
  <si>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</si>
  <si>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</si>
  <si>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</si>
  <si>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</si>
  <si>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</si>
  <si>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</si>
  <si>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</si>
  <si>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</si>
  <si>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</si>
  <si>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</si>
  <si>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</si>
  <si>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06</t>
  </si>
  <si>
    <t>机关事业单位职业年金缴费支出</t>
  </si>
  <si>
    <t>其他社会保障和就业支出</t>
  </si>
  <si>
    <t>01</t>
  </si>
  <si>
    <t>行政运行</t>
  </si>
  <si>
    <t>02</t>
  </si>
  <si>
    <t>一般行政管理事务</t>
  </si>
  <si>
    <t>其他退役军人事务管理支出</t>
  </si>
  <si>
    <t>其他行政事业单位医疗支出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</si>
  <si>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</si>
  <si>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</si>
  <si>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</si>
  <si>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</si>
  <si>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</si>
  <si>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</si>
  <si>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</si>
  <si>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</si>
  <si>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</si>
  <si>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</si>
  <si>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</si>
  <si>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</si>
  <si>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</si>
  <si>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</si>
  <si>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</si>
  <si>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</si>
  <si>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</si>
  <si>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</si>
  <si>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</si>
  <si>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</si>
  <si>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</si>
  <si>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</si>
  <si>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</si>
  <si>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</si>
  <si>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</si>
  <si>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</si>
  <si>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</si>
  <si>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</si>
  <si>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</si>
  <si>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</si>
  <si>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</si>
  <si>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</si>
  <si>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</si>
  <si>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</si>
  <si>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</si>
  <si>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</si>
  <si>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</si>
  <si>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</si>
  <si>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</si>
  <si>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</si>
  <si>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</si>
  <si>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</si>
  <si>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</si>
  <si>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</si>
  <si>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</si>
  <si>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</si>
  <si>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</si>
  <si>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</si>
  <si>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</si>
  <si>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</si>
  <si>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</si>
  <si>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</si>
  <si>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</si>
  <si>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</si>
  <si>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</si>
  <si>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</si>
  <si>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</si>
  <si>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</si>
  <si>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</si>
  <si>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</si>
  <si>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</si>
  <si>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</si>
  <si>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</si>
  <si>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</si>
  <si>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</si>
  <si>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</si>
  <si>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</si>
  <si>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</si>
  <si>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</si>
  <si>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</si>
  <si>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</si>
  <si>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</si>
  <si>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</si>
  <si>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r>
      <rPr>
        <b/>
        <sz val="9"/>
        <rFont val="SimSun"/>
        <charset val="134"/>
      </rPr>
      <t>单位：岳阳市南湖新区</t>
    </r>
    <r>
      <rPr>
        <sz val="9"/>
        <rFont val="SimSun"/>
        <charset val="134"/>
      </rPr>
      <t>退役军人事务局</t>
    </r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</si>
  <si>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</si>
  <si>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</si>
  <si>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</si>
  <si>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</si>
  <si>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</si>
  <si>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</si>
  <si>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</si>
  <si>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</si>
  <si>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</si>
  <si>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</si>
  <si>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</si>
  <si>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</si>
  <si>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</si>
  <si>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</si>
  <si>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</si>
  <si>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</si>
  <si>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</si>
  <si>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</si>
  <si>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</si>
  <si>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</si>
  <si>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</si>
  <si>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
出国（境）费用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</si>
  <si>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</si>
  <si>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</si>
  <si>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</si>
  <si>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</si>
  <si>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</si>
  <si>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</si>
  <si>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</si>
  <si>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</si>
  <si>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</si>
  <si>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</si>
  <si>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</si>
  <si>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</si>
  <si>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</si>
  <si>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</si>
  <si>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</si>
  <si>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</si>
  <si>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</si>
  <si>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</si>
  <si>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</si>
  <si>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</si>
  <si>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</si>
  <si>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</si>
  <si>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</si>
  <si>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</si>
  <si>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</si>
  <si>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</si>
  <si>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</si>
  <si>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</si>
  <si>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</si>
  <si>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</si>
  <si>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</si>
  <si>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</si>
  <si>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</si>
  <si>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</si>
  <si>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</si>
  <si>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</si>
  <si>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</si>
  <si>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</si>
  <si>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</si>
  <si>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</si>
  <si>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</si>
  <si>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</si>
  <si>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</si>
  <si>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</si>
  <si>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</si>
  <si>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</si>
  <si>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</si>
  <si>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</si>
  <si>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</si>
  <si>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</si>
  <si>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补贴标准</t>
  </si>
  <si>
    <t>按文件规定</t>
  </si>
  <si>
    <t>未达指标酌情扣分</t>
  </si>
  <si>
    <t>元/人</t>
  </si>
  <si>
    <t>定量</t>
  </si>
  <si>
    <t>社会成本指标</t>
  </si>
  <si>
    <t>保障退役军人合法权益，维护涉军群体稳定。</t>
  </si>
  <si>
    <t>无负面影响</t>
  </si>
  <si>
    <t>无</t>
  </si>
  <si>
    <t>定性</t>
  </si>
  <si>
    <t>生态环境成本指标</t>
  </si>
  <si>
    <t>对自然环境可能造成的负面影响</t>
  </si>
  <si>
    <t>产出指标</t>
  </si>
  <si>
    <t>数量指标</t>
  </si>
  <si>
    <t>补贴人数数量</t>
  </si>
  <si>
    <t>人</t>
  </si>
  <si>
    <t>时效指标</t>
  </si>
  <si>
    <t>补贴发放时间</t>
  </si>
  <si>
    <t>按要求发放到位</t>
  </si>
  <si>
    <t>/年/月/日</t>
  </si>
  <si>
    <t>质量指标</t>
  </si>
  <si>
    <t>补贴覆盖率</t>
  </si>
  <si>
    <t>补贴覆盖率达到100%</t>
  </si>
  <si>
    <t>%</t>
  </si>
  <si>
    <t>满意度指标</t>
  </si>
  <si>
    <t>服务对象满意度指标</t>
  </si>
  <si>
    <t>受益对象满意度</t>
  </si>
  <si>
    <t>≥95%</t>
  </si>
  <si>
    <t>绝大部分满意</t>
  </si>
  <si>
    <t>效益指标</t>
  </si>
  <si>
    <t>经济效益指标</t>
  </si>
  <si>
    <t>反向促进经济发展</t>
  </si>
  <si>
    <t>经济平稳发展</t>
  </si>
  <si>
    <t>经济水平得以保持稳定并有所上升</t>
  </si>
  <si>
    <t>社会效益指标</t>
  </si>
  <si>
    <t>补贴人群生活改善情况</t>
  </si>
  <si>
    <t>有所提升</t>
  </si>
  <si>
    <t>补贴人群生活得以改善</t>
  </si>
  <si>
    <t>生态效益指标</t>
  </si>
  <si>
    <t>不适用</t>
  </si>
  <si>
    <t>2025年部门整体支出绩效目标表</t>
  </si>
  <si>
    <t>填报单位（盖章）：岳阳市南湖新区退役军人事务局</t>
  </si>
  <si>
    <t>单位：万元</t>
  </si>
  <si>
    <t>部门名称</t>
  </si>
  <si>
    <t>年度预算申请</t>
  </si>
  <si>
    <t>资金总额：                     334.64</t>
  </si>
  <si>
    <t>按收入性质分                   334.64</t>
  </si>
  <si>
    <t>按支出性质分               334.64</t>
  </si>
  <si>
    <t xml:space="preserve">其中：一般公共预算拨款：       334.64       </t>
  </si>
  <si>
    <t>其中：基本支出：           108.46</t>
  </si>
  <si>
    <t xml:space="preserve">      政府性基金拨款：  万元</t>
  </si>
  <si>
    <t xml:space="preserve">      项目支出：           226.18  万元</t>
  </si>
  <si>
    <t xml:space="preserve">      纳入专户管理的非税收入拨款：  万元</t>
  </si>
  <si>
    <t xml:space="preserve">      其他资金：      万元</t>
  </si>
  <si>
    <t>部门职能       职责概述</t>
  </si>
  <si>
    <t>（一）负责退役军人思想政治、管理保障和安置优抚等工作政策法规的组织实施，褒扬彰显退役军人为党、国家和人民牺牲奉献的精神风范和价值导向。
（二）负责军人转业干部、复员干部、离退休干部、退役士兵和无军籍退休退职职工的移交安置工作。
（三）贯彻落实全区军队转业干部、退役士兵、随军家属及随调家属安置办法及安置计划并组织实施。
（四）负责退役军人教育培训、优待抚恤等工作。
（五）负责自主择业军队转业干部服务管理、待遇保障等工作，承担军队转业干部安置工作小组办公室日常工作。
（六）组织指导拥军优属活动，承担审核、报批、褒扬革命烈士工作，负责优抚对象的抚恤，指导优抚事业单位的管理，承担双拥工作领导小组办公室的日常工作。
（七）承办区工委、管委会交办的其他事项。</t>
  </si>
  <si>
    <t>整体绩效目标</t>
  </si>
  <si>
    <t>加强退役军人思想政治工作和服务保障体系，维护全区退役军人思想稳定。建立健全集中统一、职责清晰的退役军人管理保障体制，维护军人军属合法权益，更好的为军人军属服务，让军人成为全社会尊崇的职业，褒扬彰显退役军人为党、为国家和人民牺牲奉献的精神风范和价值导向，更好的增强部队战斗力和凝聚力。</t>
  </si>
  <si>
    <t>部门整体支出年度绩效指标</t>
  </si>
  <si>
    <t>指标值及单位</t>
  </si>
  <si>
    <t>社会公众或服务对象满意度指标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</si>
</sst>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8"/>
      <name val="SimSun"/>
      <charset val="134"/>
    </font>
    <font>
      <sz val="12"/>
      <color rgb="FF000000"/>
      <name val="仿宋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7"/>
      <name val="SimSun"/>
      <charset val="134"/>
    </font>
    <font>
      <sz val="11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9" fillId="23" borderId="27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15" borderId="24" applyNumberFormat="0" applyFon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14" borderId="23" applyNumberFormat="0" applyAlignment="0" applyProtection="0">
      <alignment vertical="center"/>
    </xf>
    <xf numFmtId="0" fontId="40" fillId="14" borderId="27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13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0" fontId="4" fillId="0" borderId="9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12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3" xfId="49" applyFont="1" applyBorder="1" applyAlignment="1">
      <alignment horizontal="justify" vertical="center" wrapText="1"/>
    </xf>
    <xf numFmtId="9" fontId="7" fillId="0" borderId="13" xfId="49" applyNumberFormat="1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justify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4" fontId="13" fillId="0" borderId="13" xfId="0" applyNumberFormat="1" applyFont="1" applyBorder="1" applyAlignment="1">
      <alignment vertical="center" wrapText="1"/>
    </xf>
    <xf numFmtId="4" fontId="7" fillId="0" borderId="13" xfId="0" applyNumberFormat="1" applyFont="1" applyBorder="1" applyAlignment="1">
      <alignment vertical="center" wrapText="1"/>
    </xf>
    <xf numFmtId="0" fontId="13" fillId="0" borderId="13" xfId="0" applyFont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7" fillId="2" borderId="13" xfId="0" applyFont="1" applyFill="1" applyBorder="1" applyAlignment="1">
      <alignment horizontal="left" vertical="center" wrapText="1"/>
    </xf>
    <xf numFmtId="4" fontId="16" fillId="0" borderId="13" xfId="0" applyNumberFormat="1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4" fontId="18" fillId="0" borderId="13" xfId="0" applyNumberFormat="1" applyFont="1" applyBorder="1" applyAlignment="1">
      <alignment horizontal="center" vertical="center" wrapText="1"/>
    </xf>
    <xf numFmtId="4" fontId="18" fillId="0" borderId="13" xfId="0" applyNumberFormat="1" applyFont="1" applyBorder="1" applyAlignment="1">
      <alignment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2" borderId="13" xfId="0" applyFont="1" applyFill="1" applyBorder="1" applyAlignment="1">
      <alignment horizontal="left" vertical="center" wrapText="1"/>
    </xf>
    <xf numFmtId="4" fontId="16" fillId="0" borderId="13" xfId="0" applyNumberFormat="1" applyFont="1" applyBorder="1" applyAlignment="1">
      <alignment horizontal="righ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8" fillId="2" borderId="13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16" fillId="2" borderId="13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vertical="center" wrapText="1"/>
    </xf>
    <xf numFmtId="0" fontId="16" fillId="0" borderId="16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6" fillId="0" borderId="16" xfId="0" applyNumberFormat="1" applyFont="1" applyBorder="1" applyAlignment="1">
      <alignment vertical="center" wrapText="1"/>
    </xf>
    <xf numFmtId="0" fontId="18" fillId="0" borderId="13" xfId="50" applyFont="1" applyFill="1" applyBorder="1" applyAlignment="1">
      <alignment horizontal="center" vertical="center" wrapText="1"/>
    </xf>
    <xf numFmtId="4" fontId="18" fillId="0" borderId="13" xfId="0" applyNumberFormat="1" applyFont="1" applyBorder="1" applyAlignment="1">
      <alignment horizontal="right" vertical="center" wrapText="1"/>
    </xf>
    <xf numFmtId="0" fontId="16" fillId="0" borderId="13" xfId="0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13" xfId="50" applyFont="1" applyFill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0" fillId="0" borderId="13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8" fillId="0" borderId="13" xfId="50" applyFont="1" applyFill="1" applyBorder="1" applyAlignment="1">
      <alignment vertical="center" wrapText="1"/>
    </xf>
    <xf numFmtId="4" fontId="12" fillId="0" borderId="13" xfId="50" applyNumberFormat="1" applyFont="1" applyFill="1" applyBorder="1" applyAlignment="1">
      <alignment horizontal="center" vertical="center" wrapText="1"/>
    </xf>
    <xf numFmtId="0" fontId="7" fillId="0" borderId="13" xfId="49" applyFont="1" applyFill="1" applyBorder="1" applyAlignment="1">
      <alignment horizontal="center" vertical="center" wrapText="1"/>
    </xf>
    <xf numFmtId="0" fontId="7" fillId="0" borderId="13" xfId="49" applyFont="1" applyFill="1" applyBorder="1" applyAlignment="1">
      <alignment horizontal="left" vertical="center" wrapText="1"/>
    </xf>
    <xf numFmtId="0" fontId="7" fillId="2" borderId="13" xfId="49" applyFont="1" applyFill="1" applyBorder="1" applyAlignment="1">
      <alignment horizontal="center" vertical="center" wrapText="1"/>
    </xf>
    <xf numFmtId="0" fontId="7" fillId="2" borderId="13" xfId="49" applyFont="1" applyFill="1" applyBorder="1" applyAlignment="1">
      <alignment horizontal="left" vertical="center" wrapText="1"/>
    </xf>
    <xf numFmtId="49" fontId="7" fillId="2" borderId="13" xfId="49" applyNumberFormat="1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" fontId="13" fillId="0" borderId="13" xfId="50" applyNumberFormat="1" applyFont="1" applyFill="1" applyBorder="1" applyAlignment="1">
      <alignment horizontal="center" vertical="center" wrapText="1"/>
    </xf>
    <xf numFmtId="4" fontId="7" fillId="0" borderId="13" xfId="50" applyNumberFormat="1" applyFont="1" applyFill="1" applyBorder="1" applyAlignment="1">
      <alignment horizontal="center" vertical="center" wrapText="1"/>
    </xf>
    <xf numFmtId="4" fontId="7" fillId="0" borderId="13" xfId="49" applyNumberFormat="1" applyFont="1" applyFill="1" applyBorder="1" applyAlignment="1">
      <alignment horizontal="center" vertical="center" wrapText="1"/>
    </xf>
    <xf numFmtId="176" fontId="13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76" fontId="7" fillId="0" borderId="13" xfId="0" applyNumberFormat="1" applyFont="1" applyBorder="1" applyAlignment="1">
      <alignment horizontal="center" vertical="center" wrapText="1"/>
    </xf>
    <xf numFmtId="0" fontId="7" fillId="0" borderId="13" xfId="50" applyFont="1" applyBorder="1" applyAlignment="1">
      <alignment vertical="center" wrapText="1"/>
    </xf>
    <xf numFmtId="0" fontId="13" fillId="0" borderId="13" xfId="50" applyFont="1" applyBorder="1" applyAlignment="1">
      <alignment horizontal="center" vertical="center" wrapText="1"/>
    </xf>
    <xf numFmtId="4" fontId="13" fillId="0" borderId="13" xfId="49" applyNumberFormat="1" applyFont="1" applyFill="1" applyBorder="1" applyAlignment="1">
      <alignment horizontal="center" vertical="center" wrapText="1"/>
    </xf>
    <xf numFmtId="0" fontId="18" fillId="0" borderId="13" xfId="50" applyFont="1" applyBorder="1" applyAlignment="1">
      <alignment horizontal="center" vertical="center" wrapText="1"/>
    </xf>
    <xf numFmtId="0" fontId="16" fillId="0" borderId="13" xfId="50" applyFont="1" applyBorder="1" applyAlignment="1">
      <alignment horizontal="center" vertical="center" wrapText="1"/>
    </xf>
    <xf numFmtId="0" fontId="18" fillId="0" borderId="18" xfId="50" applyFont="1" applyBorder="1" applyAlignment="1">
      <alignment horizontal="center" vertical="center" wrapText="1"/>
    </xf>
    <xf numFmtId="4" fontId="18" fillId="0" borderId="0" xfId="50" applyNumberFormat="1" applyFont="1" applyBorder="1" applyAlignment="1">
      <alignment horizontal="center" vertical="center" wrapText="1"/>
    </xf>
    <xf numFmtId="4" fontId="13" fillId="0" borderId="13" xfId="50" applyNumberFormat="1" applyFont="1" applyBorder="1" applyAlignment="1">
      <alignment horizontal="center" vertical="center" wrapText="1"/>
    </xf>
    <xf numFmtId="4" fontId="13" fillId="0" borderId="19" xfId="50" applyNumberFormat="1" applyFont="1" applyBorder="1" applyAlignment="1">
      <alignment horizontal="center" vertical="center" wrapText="1"/>
    </xf>
    <xf numFmtId="4" fontId="7" fillId="0" borderId="13" xfId="5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49" fontId="18" fillId="0" borderId="13" xfId="50" applyNumberFormat="1" applyFont="1" applyBorder="1" applyAlignment="1">
      <alignment horizontal="center" vertical="center" wrapText="1"/>
    </xf>
    <xf numFmtId="0" fontId="18" fillId="0" borderId="20" xfId="50" applyFont="1" applyBorder="1" applyAlignment="1">
      <alignment horizontal="center" vertical="center" wrapText="1"/>
    </xf>
    <xf numFmtId="0" fontId="16" fillId="0" borderId="18" xfId="50" applyFont="1" applyBorder="1" applyAlignment="1">
      <alignment horizontal="center" vertical="center" wrapText="1"/>
    </xf>
    <xf numFmtId="4" fontId="18" fillId="0" borderId="13" xfId="50" applyNumberFormat="1" applyFont="1" applyBorder="1" applyAlignment="1">
      <alignment vertical="center" wrapText="1"/>
    </xf>
    <xf numFmtId="4" fontId="16" fillId="0" borderId="13" xfId="50" applyNumberFormat="1" applyFont="1" applyBorder="1" applyAlignment="1">
      <alignment horizontal="center" vertical="center" wrapText="1"/>
    </xf>
    <xf numFmtId="4" fontId="18" fillId="0" borderId="13" xfId="50" applyNumberFormat="1" applyFont="1" applyBorder="1" applyAlignment="1">
      <alignment horizontal="center" vertical="center" wrapText="1"/>
    </xf>
    <xf numFmtId="4" fontId="16" fillId="0" borderId="13" xfId="50" applyNumberFormat="1" applyFont="1" applyBorder="1" applyAlignment="1">
      <alignment vertical="center" wrapText="1"/>
    </xf>
    <xf numFmtId="4" fontId="13" fillId="0" borderId="13" xfId="49" applyNumberFormat="1" applyFont="1" applyBorder="1" applyAlignment="1">
      <alignment horizontal="center" vertical="center" wrapText="1"/>
    </xf>
    <xf numFmtId="4" fontId="18" fillId="2" borderId="13" xfId="0" applyNumberFormat="1" applyFont="1" applyFill="1" applyBorder="1" applyAlignment="1">
      <alignment vertical="center" wrapText="1"/>
    </xf>
    <xf numFmtId="0" fontId="0" fillId="0" borderId="17" xfId="0" applyFont="1" applyBorder="1">
      <alignment vertical="center"/>
    </xf>
    <xf numFmtId="0" fontId="12" fillId="0" borderId="0" xfId="0" applyFont="1" applyBorder="1" applyAlignment="1">
      <alignment horizontal="left" vertical="center" wrapText="1"/>
    </xf>
    <xf numFmtId="176" fontId="7" fillId="0" borderId="13" xfId="49" applyNumberFormat="1" applyFont="1" applyFill="1" applyBorder="1" applyAlignment="1">
      <alignment horizontal="center" vertical="center" wrapText="1"/>
    </xf>
    <xf numFmtId="4" fontId="7" fillId="2" borderId="13" xfId="49" applyNumberFormat="1" applyFont="1" applyFill="1" applyBorder="1" applyAlignment="1">
      <alignment horizontal="center" vertical="center" wrapText="1"/>
    </xf>
    <xf numFmtId="4" fontId="7" fillId="2" borderId="18" xfId="49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7" fillId="0" borderId="13" xfId="49" applyFont="1" applyFill="1" applyBorder="1" applyAlignment="1" quotePrefix="1">
      <alignment horizontal="center" vertical="center" wrapText="1"/>
    </xf>
    <xf numFmtId="0" fontId="7" fillId="2" borderId="13" xfId="49" applyFont="1" applyFill="1" applyBorder="1" applyAlignment="1" quotePrefix="1">
      <alignment horizontal="center" vertical="center" wrapText="1"/>
    </xf>
    <xf numFmtId="0" fontId="12" fillId="0" borderId="13" xfId="0" applyFont="1" applyBorder="1" applyAlignment="1" quotePrefix="1">
      <alignment horizontal="center" vertical="center" wrapText="1"/>
    </xf>
    <xf numFmtId="0" fontId="18" fillId="0" borderId="13" xfId="0" applyFont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$A1:$XFD1048576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7" width="9.76666666666667" customWidth="1"/>
    <col min="8" max="8" width="13.75" customWidth="1"/>
    <col min="9" max="10" width="9.76666666666667" customWidth="1"/>
  </cols>
  <sheetData>
    <row r="1" ht="73.3" customHeight="1" spans="1:9">
      <c r="A1" s="136" t="s">
        <v>0</v>
      </c>
      <c r="B1" s="136"/>
      <c r="C1" s="136"/>
      <c r="D1" s="136"/>
      <c r="E1" s="136"/>
      <c r="F1" s="136"/>
      <c r="G1" s="136"/>
      <c r="H1" s="136"/>
      <c r="I1" s="136"/>
    </row>
    <row r="2" ht="23.25" customHeight="1" spans="1:9">
      <c r="A2" s="31"/>
      <c r="B2" s="31"/>
      <c r="C2" s="31"/>
      <c r="D2" s="31"/>
      <c r="E2" s="31"/>
      <c r="F2" s="31"/>
      <c r="G2" s="31"/>
      <c r="H2" s="31"/>
      <c r="I2" s="31"/>
    </row>
    <row r="3" ht="21.55" customHeight="1" spans="1:9">
      <c r="A3" s="31"/>
      <c r="B3" s="31"/>
      <c r="C3" s="31"/>
      <c r="D3" s="31"/>
      <c r="E3" s="31"/>
      <c r="F3" s="31"/>
      <c r="G3" s="31"/>
      <c r="H3" s="31"/>
      <c r="I3" s="31"/>
    </row>
    <row r="4" ht="39.65" customHeight="1" spans="1:9">
      <c r="A4" s="137"/>
      <c r="B4" s="138"/>
      <c r="C4" s="29"/>
      <c r="D4" s="137" t="s">
        <v>1</v>
      </c>
      <c r="E4" s="138">
        <v>121001</v>
      </c>
      <c r="F4" s="138"/>
      <c r="G4" s="138"/>
      <c r="H4" s="138"/>
      <c r="I4" s="29"/>
    </row>
    <row r="5" ht="54.3" customHeight="1" spans="1:9">
      <c r="A5" s="137"/>
      <c r="B5" s="138"/>
      <c r="C5" s="29"/>
      <c r="D5" s="137" t="s">
        <v>2</v>
      </c>
      <c r="E5" s="138" t="s">
        <v>3</v>
      </c>
      <c r="F5" s="138"/>
      <c r="G5" s="138"/>
      <c r="H5" s="138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15" zoomScaleNormal="115" workbookViewId="0">
      <selection activeCell="A1" sqref="$A1:$XFD104857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24.9916666666667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9"/>
    </row>
    <row r="2" ht="44.85" customHeight="1" spans="1:13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ht="22.4" customHeight="1" spans="1:13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7" t="s">
        <v>29</v>
      </c>
      <c r="M3" s="37"/>
    </row>
    <row r="4" ht="42.25" customHeight="1" spans="1:13">
      <c r="A4" s="32" t="s">
        <v>148</v>
      </c>
      <c r="B4" s="32"/>
      <c r="C4" s="32"/>
      <c r="D4" s="60" t="s">
        <v>149</v>
      </c>
      <c r="E4" s="32" t="s">
        <v>185</v>
      </c>
      <c r="F4" s="32" t="s">
        <v>171</v>
      </c>
      <c r="G4" s="32"/>
      <c r="H4" s="32"/>
      <c r="I4" s="32"/>
      <c r="J4" s="32"/>
      <c r="K4" s="32" t="s">
        <v>175</v>
      </c>
      <c r="L4" s="32"/>
      <c r="M4" s="32"/>
    </row>
    <row r="5" ht="39.65" customHeight="1" spans="1:13">
      <c r="A5" s="32" t="s">
        <v>155</v>
      </c>
      <c r="B5" s="32" t="s">
        <v>156</v>
      </c>
      <c r="C5" s="32" t="s">
        <v>157</v>
      </c>
      <c r="D5" s="61"/>
      <c r="E5" s="32"/>
      <c r="F5" s="32" t="s">
        <v>128</v>
      </c>
      <c r="G5" s="32" t="s">
        <v>209</v>
      </c>
      <c r="H5" s="32" t="s">
        <v>210</v>
      </c>
      <c r="I5" s="32" t="s">
        <v>169</v>
      </c>
      <c r="J5" s="32" t="s">
        <v>211</v>
      </c>
      <c r="K5" s="32" t="s">
        <v>128</v>
      </c>
      <c r="L5" s="32" t="s">
        <v>186</v>
      </c>
      <c r="M5" s="32" t="s">
        <v>212</v>
      </c>
    </row>
    <row r="6" ht="24" customHeight="1" spans="1:13">
      <c r="A6" s="89"/>
      <c r="B6" s="89"/>
      <c r="C6" s="89"/>
      <c r="D6" s="61" t="s">
        <v>128</v>
      </c>
      <c r="E6" s="98">
        <f t="shared" ref="E6:E12" si="0">F6+K6</f>
        <v>89.08</v>
      </c>
      <c r="F6" s="98">
        <f t="shared" ref="F6:F12" si="1">G6+H6+I6+J6</f>
        <v>89.08</v>
      </c>
      <c r="G6" s="32">
        <f>SUM(G7:G12)</f>
        <v>62.77</v>
      </c>
      <c r="H6" s="32">
        <f>SUM(H7:H12)</f>
        <v>15.64</v>
      </c>
      <c r="I6" s="32">
        <f>SUM(I7:I12)</f>
        <v>6.25</v>
      </c>
      <c r="J6" s="32">
        <f>SUM(J7:J12)</f>
        <v>4.42</v>
      </c>
      <c r="K6" s="101">
        <f t="shared" ref="K6:K12" si="2">L6+M6</f>
        <v>0</v>
      </c>
      <c r="L6" s="32"/>
      <c r="M6" s="32"/>
    </row>
    <row r="7" ht="24" customHeight="1" spans="1:13">
      <c r="A7" s="91">
        <v>208</v>
      </c>
      <c r="B7" s="139" t="s">
        <v>158</v>
      </c>
      <c r="C7" s="139" t="s">
        <v>158</v>
      </c>
      <c r="D7" s="92" t="s">
        <v>159</v>
      </c>
      <c r="E7" s="98">
        <f t="shared" si="0"/>
        <v>8.34</v>
      </c>
      <c r="F7" s="99">
        <f t="shared" si="1"/>
        <v>8.34</v>
      </c>
      <c r="G7" s="100"/>
      <c r="H7" s="100">
        <v>8.34</v>
      </c>
      <c r="I7" s="102"/>
      <c r="J7" s="102"/>
      <c r="K7" s="103">
        <f t="shared" si="2"/>
        <v>0</v>
      </c>
      <c r="L7" s="32"/>
      <c r="M7" s="32"/>
    </row>
    <row r="8" ht="24" customHeight="1" spans="1:13">
      <c r="A8" s="93">
        <v>208</v>
      </c>
      <c r="B8" s="140" t="s">
        <v>158</v>
      </c>
      <c r="C8" s="140" t="s">
        <v>160</v>
      </c>
      <c r="D8" s="92" t="s">
        <v>161</v>
      </c>
      <c r="E8" s="98">
        <f t="shared" si="0"/>
        <v>4.17</v>
      </c>
      <c r="F8" s="99">
        <f t="shared" si="1"/>
        <v>4.17</v>
      </c>
      <c r="G8" s="100"/>
      <c r="H8" s="100"/>
      <c r="I8" s="102"/>
      <c r="J8" s="102">
        <v>4.17</v>
      </c>
      <c r="K8" s="103">
        <f t="shared" si="2"/>
        <v>0</v>
      </c>
      <c r="L8" s="32"/>
      <c r="M8" s="32"/>
    </row>
    <row r="9" ht="24" customHeight="1" spans="1:13">
      <c r="A9" s="93">
        <v>208</v>
      </c>
      <c r="B9" s="93">
        <v>99</v>
      </c>
      <c r="C9" s="93">
        <v>99</v>
      </c>
      <c r="D9" s="94" t="s">
        <v>162</v>
      </c>
      <c r="E9" s="98">
        <f t="shared" si="0"/>
        <v>0.25</v>
      </c>
      <c r="F9" s="99">
        <f t="shared" si="1"/>
        <v>0.25</v>
      </c>
      <c r="G9" s="100"/>
      <c r="H9" s="100"/>
      <c r="I9" s="102"/>
      <c r="J9" s="102">
        <v>0.25</v>
      </c>
      <c r="K9" s="103">
        <f t="shared" si="2"/>
        <v>0</v>
      </c>
      <c r="L9" s="32"/>
      <c r="M9" s="32"/>
    </row>
    <row r="10" ht="24" customHeight="1" spans="1:13">
      <c r="A10" s="93">
        <v>208</v>
      </c>
      <c r="B10" s="93">
        <v>28</v>
      </c>
      <c r="C10" s="95" t="s">
        <v>163</v>
      </c>
      <c r="D10" s="94" t="s">
        <v>164</v>
      </c>
      <c r="E10" s="98">
        <f t="shared" si="0"/>
        <v>62.77</v>
      </c>
      <c r="F10" s="99">
        <f t="shared" si="1"/>
        <v>62.77</v>
      </c>
      <c r="G10" s="100">
        <v>62.77</v>
      </c>
      <c r="H10" s="100"/>
      <c r="I10" s="102"/>
      <c r="J10" s="102"/>
      <c r="K10" s="103">
        <f t="shared" si="2"/>
        <v>0</v>
      </c>
      <c r="L10" s="32"/>
      <c r="M10" s="32"/>
    </row>
    <row r="11" ht="24" customHeight="1" spans="1:13">
      <c r="A11" s="93">
        <v>210</v>
      </c>
      <c r="B11" s="93">
        <v>11</v>
      </c>
      <c r="C11" s="93">
        <v>99</v>
      </c>
      <c r="D11" s="94" t="s">
        <v>168</v>
      </c>
      <c r="E11" s="98">
        <f t="shared" si="0"/>
        <v>7.3</v>
      </c>
      <c r="F11" s="99">
        <f t="shared" si="1"/>
        <v>7.3</v>
      </c>
      <c r="G11" s="100"/>
      <c r="H11" s="78">
        <v>7.3</v>
      </c>
      <c r="I11" s="78"/>
      <c r="J11" s="78"/>
      <c r="K11" s="103">
        <f t="shared" si="2"/>
        <v>0</v>
      </c>
      <c r="L11" s="76"/>
      <c r="M11" s="76"/>
    </row>
    <row r="12" ht="24" customHeight="1" spans="1:13">
      <c r="A12" s="93">
        <v>221</v>
      </c>
      <c r="B12" s="95" t="s">
        <v>165</v>
      </c>
      <c r="C12" s="140" t="s">
        <v>163</v>
      </c>
      <c r="D12" s="94" t="s">
        <v>169</v>
      </c>
      <c r="E12" s="98">
        <f t="shared" si="0"/>
        <v>6.25</v>
      </c>
      <c r="F12" s="99">
        <f t="shared" si="1"/>
        <v>6.25</v>
      </c>
      <c r="G12" s="100"/>
      <c r="H12" s="78"/>
      <c r="I12" s="78">
        <v>6.25</v>
      </c>
      <c r="J12" s="78"/>
      <c r="K12" s="103">
        <f t="shared" si="2"/>
        <v>0</v>
      </c>
      <c r="L12" s="76"/>
      <c r="M12" s="76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"/>
  <sheetViews>
    <sheetView workbookViewId="0">
      <selection activeCell="A1" sqref="$A1:$XFD104857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9"/>
    </row>
    <row r="2" ht="50" customHeight="1" spans="1:21">
      <c r="A2" s="88" t="s">
        <v>14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ht="24.15" customHeight="1" spans="1:21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7" t="s">
        <v>29</v>
      </c>
      <c r="U3" s="37"/>
    </row>
    <row r="4" ht="26.7" customHeight="1" spans="1:21">
      <c r="A4" s="32" t="s">
        <v>148</v>
      </c>
      <c r="B4" s="32"/>
      <c r="C4" s="32"/>
      <c r="D4" s="60" t="s">
        <v>149</v>
      </c>
      <c r="E4" s="32" t="s">
        <v>185</v>
      </c>
      <c r="F4" s="32" t="s">
        <v>213</v>
      </c>
      <c r="G4" s="32"/>
      <c r="H4" s="32"/>
      <c r="I4" s="32"/>
      <c r="J4" s="32"/>
      <c r="K4" s="32" t="s">
        <v>214</v>
      </c>
      <c r="L4" s="32"/>
      <c r="M4" s="32"/>
      <c r="N4" s="32"/>
      <c r="O4" s="32"/>
      <c r="P4" s="32"/>
      <c r="Q4" s="32" t="s">
        <v>169</v>
      </c>
      <c r="R4" s="32" t="s">
        <v>215</v>
      </c>
      <c r="S4" s="32"/>
      <c r="T4" s="32"/>
      <c r="U4" s="32"/>
    </row>
    <row r="5" ht="56.05" customHeight="1" spans="1:21">
      <c r="A5" s="32" t="s">
        <v>155</v>
      </c>
      <c r="B5" s="32" t="s">
        <v>156</v>
      </c>
      <c r="C5" s="32" t="s">
        <v>157</v>
      </c>
      <c r="D5" s="61"/>
      <c r="E5" s="32"/>
      <c r="F5" s="32" t="s">
        <v>128</v>
      </c>
      <c r="G5" s="32" t="s">
        <v>216</v>
      </c>
      <c r="H5" s="32" t="s">
        <v>217</v>
      </c>
      <c r="I5" s="32" t="s">
        <v>218</v>
      </c>
      <c r="J5" s="32" t="s">
        <v>219</v>
      </c>
      <c r="K5" s="32" t="s">
        <v>128</v>
      </c>
      <c r="L5" s="32" t="s">
        <v>220</v>
      </c>
      <c r="M5" s="32" t="s">
        <v>221</v>
      </c>
      <c r="N5" s="32" t="s">
        <v>222</v>
      </c>
      <c r="O5" s="32" t="s">
        <v>223</v>
      </c>
      <c r="P5" s="32" t="s">
        <v>224</v>
      </c>
      <c r="Q5" s="32"/>
      <c r="R5" s="32" t="s">
        <v>128</v>
      </c>
      <c r="S5" s="32" t="s">
        <v>225</v>
      </c>
      <c r="T5" s="32" t="s">
        <v>226</v>
      </c>
      <c r="U5" s="32" t="s">
        <v>211</v>
      </c>
    </row>
    <row r="6" ht="28" customHeight="1" spans="1:21">
      <c r="A6" s="89"/>
      <c r="B6" s="89"/>
      <c r="C6" s="89"/>
      <c r="D6" s="61" t="s">
        <v>128</v>
      </c>
      <c r="E6" s="90">
        <f>F6+K6+R6</f>
        <v>89.08</v>
      </c>
      <c r="F6" s="81">
        <f>G6+H6+I6+J6</f>
        <v>60.61</v>
      </c>
      <c r="G6" s="81"/>
      <c r="H6" s="81">
        <f t="shared" ref="H6:N6" si="0">SUM(H7:H12)</f>
        <v>60.61</v>
      </c>
      <c r="I6" s="81"/>
      <c r="J6" s="81"/>
      <c r="K6" s="81">
        <f>L6+M6+N6+O6+P6+Q6</f>
        <v>26.31</v>
      </c>
      <c r="L6" s="81">
        <f t="shared" si="0"/>
        <v>8.34</v>
      </c>
      <c r="M6" s="81">
        <f t="shared" si="0"/>
        <v>4.17</v>
      </c>
      <c r="N6" s="81">
        <f t="shared" si="0"/>
        <v>7.3</v>
      </c>
      <c r="O6" s="81"/>
      <c r="P6" s="81">
        <f>SUM(P7:P12)</f>
        <v>0.25</v>
      </c>
      <c r="Q6" s="81">
        <f>SUM(Q7:Q12)</f>
        <v>6.25</v>
      </c>
      <c r="R6" s="81">
        <f>S6+T6+U6</f>
        <v>2.16</v>
      </c>
      <c r="S6" s="81">
        <f>SUM(S7:S12)</f>
        <v>2.16</v>
      </c>
      <c r="T6" s="81"/>
      <c r="U6" s="81"/>
    </row>
    <row r="7" ht="28" customHeight="1" spans="1:21">
      <c r="A7" s="91">
        <v>208</v>
      </c>
      <c r="B7" s="139" t="s">
        <v>158</v>
      </c>
      <c r="C7" s="139" t="s">
        <v>158</v>
      </c>
      <c r="D7" s="92" t="s">
        <v>159</v>
      </c>
      <c r="E7" s="90">
        <f t="shared" ref="E7:E13" si="1">F7+K7+R7</f>
        <v>8.34</v>
      </c>
      <c r="F7" s="84">
        <f t="shared" ref="F7:F13" si="2">G7+H7+I7+J7</f>
        <v>0</v>
      </c>
      <c r="G7" s="84"/>
      <c r="H7" s="84"/>
      <c r="I7" s="84"/>
      <c r="J7" s="84"/>
      <c r="K7" s="84">
        <f t="shared" ref="K7:K13" si="3">L7+M7+N7+O7+P7+Q7</f>
        <v>8.34</v>
      </c>
      <c r="L7" s="84">
        <v>8.34</v>
      </c>
      <c r="M7" s="84"/>
      <c r="N7" s="84"/>
      <c r="O7" s="84"/>
      <c r="P7" s="84"/>
      <c r="Q7" s="84"/>
      <c r="R7" s="84">
        <f t="shared" ref="R7:R13" si="4">S7+T7+U7</f>
        <v>0</v>
      </c>
      <c r="S7" s="84"/>
      <c r="T7" s="84"/>
      <c r="U7" s="84"/>
    </row>
    <row r="8" ht="28" customHeight="1" spans="1:21">
      <c r="A8" s="93">
        <v>208</v>
      </c>
      <c r="B8" s="140" t="s">
        <v>158</v>
      </c>
      <c r="C8" s="140" t="s">
        <v>160</v>
      </c>
      <c r="D8" s="92" t="s">
        <v>161</v>
      </c>
      <c r="E8" s="90">
        <f t="shared" si="1"/>
        <v>4.17</v>
      </c>
      <c r="F8" s="84">
        <f t="shared" si="2"/>
        <v>0</v>
      </c>
      <c r="G8" s="84"/>
      <c r="H8" s="84"/>
      <c r="I8" s="84"/>
      <c r="J8" s="84"/>
      <c r="K8" s="84">
        <f t="shared" si="3"/>
        <v>4.17</v>
      </c>
      <c r="L8" s="84"/>
      <c r="M8" s="84">
        <v>4.17</v>
      </c>
      <c r="N8" s="84"/>
      <c r="O8" s="84"/>
      <c r="P8" s="84"/>
      <c r="Q8" s="84"/>
      <c r="R8" s="84">
        <f t="shared" si="4"/>
        <v>0</v>
      </c>
      <c r="S8" s="84"/>
      <c r="T8" s="84"/>
      <c r="U8" s="84"/>
    </row>
    <row r="9" ht="28" customHeight="1" spans="1:21">
      <c r="A9" s="93">
        <v>208</v>
      </c>
      <c r="B9" s="93">
        <v>99</v>
      </c>
      <c r="C9" s="93">
        <v>99</v>
      </c>
      <c r="D9" s="94" t="s">
        <v>162</v>
      </c>
      <c r="E9" s="90">
        <f t="shared" si="1"/>
        <v>0.25</v>
      </c>
      <c r="F9" s="84">
        <f t="shared" si="2"/>
        <v>0</v>
      </c>
      <c r="G9" s="84"/>
      <c r="H9" s="84"/>
      <c r="I9" s="84"/>
      <c r="J9" s="84"/>
      <c r="K9" s="84">
        <f t="shared" si="3"/>
        <v>0.25</v>
      </c>
      <c r="L9" s="84"/>
      <c r="M9" s="84"/>
      <c r="N9" s="84"/>
      <c r="O9" s="84"/>
      <c r="P9" s="84">
        <v>0.25</v>
      </c>
      <c r="Q9" s="84"/>
      <c r="R9" s="84">
        <f t="shared" si="4"/>
        <v>0</v>
      </c>
      <c r="S9" s="84"/>
      <c r="T9" s="84"/>
      <c r="U9" s="84"/>
    </row>
    <row r="10" ht="28" customHeight="1" spans="1:21">
      <c r="A10" s="93">
        <v>208</v>
      </c>
      <c r="B10" s="93">
        <v>28</v>
      </c>
      <c r="C10" s="95" t="s">
        <v>163</v>
      </c>
      <c r="D10" s="94" t="s">
        <v>164</v>
      </c>
      <c r="E10" s="90">
        <f t="shared" si="1"/>
        <v>62.77</v>
      </c>
      <c r="F10" s="84">
        <f t="shared" si="2"/>
        <v>60.61</v>
      </c>
      <c r="G10" s="96"/>
      <c r="H10" s="96">
        <v>60.61</v>
      </c>
      <c r="I10" s="96"/>
      <c r="J10" s="96"/>
      <c r="K10" s="84">
        <f t="shared" si="3"/>
        <v>0</v>
      </c>
      <c r="L10" s="96"/>
      <c r="M10" s="96"/>
      <c r="N10" s="96"/>
      <c r="O10" s="96"/>
      <c r="P10" s="96"/>
      <c r="Q10" s="96"/>
      <c r="R10" s="84">
        <f t="shared" si="4"/>
        <v>2.16</v>
      </c>
      <c r="S10" s="96">
        <v>2.16</v>
      </c>
      <c r="T10" s="96"/>
      <c r="U10" s="96"/>
    </row>
    <row r="11" ht="28" customHeight="1" spans="1:21">
      <c r="A11" s="93">
        <v>210</v>
      </c>
      <c r="B11" s="93">
        <v>11</v>
      </c>
      <c r="C11" s="93">
        <v>99</v>
      </c>
      <c r="D11" s="94" t="s">
        <v>168</v>
      </c>
      <c r="E11" s="90">
        <f t="shared" si="1"/>
        <v>7.3</v>
      </c>
      <c r="F11" s="84">
        <f t="shared" si="2"/>
        <v>0</v>
      </c>
      <c r="G11" s="97"/>
      <c r="H11" s="97"/>
      <c r="I11" s="97"/>
      <c r="J11" s="97"/>
      <c r="K11" s="84">
        <f t="shared" si="3"/>
        <v>7.3</v>
      </c>
      <c r="L11" s="97"/>
      <c r="M11" s="97"/>
      <c r="N11" s="97">
        <v>7.3</v>
      </c>
      <c r="O11" s="97"/>
      <c r="P11" s="97"/>
      <c r="Q11" s="97"/>
      <c r="R11" s="84">
        <f t="shared" si="4"/>
        <v>0</v>
      </c>
      <c r="S11" s="97"/>
      <c r="T11" s="97"/>
      <c r="U11" s="97"/>
    </row>
    <row r="12" ht="28" customHeight="1" spans="1:21">
      <c r="A12" s="93">
        <v>221</v>
      </c>
      <c r="B12" s="95" t="s">
        <v>165</v>
      </c>
      <c r="C12" s="140" t="s">
        <v>163</v>
      </c>
      <c r="D12" s="94" t="s">
        <v>169</v>
      </c>
      <c r="E12" s="90">
        <f t="shared" si="1"/>
        <v>6.25</v>
      </c>
      <c r="F12" s="84">
        <f t="shared" si="2"/>
        <v>0</v>
      </c>
      <c r="G12" s="97"/>
      <c r="H12" s="97"/>
      <c r="I12" s="97"/>
      <c r="J12" s="97"/>
      <c r="K12" s="84">
        <f t="shared" si="3"/>
        <v>6.25</v>
      </c>
      <c r="L12" s="97"/>
      <c r="M12" s="97"/>
      <c r="N12" s="97"/>
      <c r="O12" s="97"/>
      <c r="P12" s="97"/>
      <c r="Q12" s="97">
        <v>6.25</v>
      </c>
      <c r="R12" s="84">
        <f t="shared" si="4"/>
        <v>0</v>
      </c>
      <c r="S12" s="97"/>
      <c r="T12" s="97"/>
      <c r="U12" s="97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4722222222222" right="0.0784722222222222" top="0.786805555555556" bottom="0.0784722222222222" header="0" footer="0"/>
  <pageSetup paperSize="9" scale="8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zoomScale="115" zoomScaleNormal="115" workbookViewId="0">
      <selection activeCell="A1" sqref="$A1:$XFD1048576"/>
    </sheetView>
  </sheetViews>
  <sheetFormatPr defaultColWidth="10" defaultRowHeight="13.5"/>
  <cols>
    <col min="1" max="3" width="5.875" customWidth="1"/>
    <col min="4" max="4" width="24.375" customWidth="1"/>
    <col min="5" max="5" width="10.225" customWidth="1"/>
    <col min="6" max="9" width="13.3666666666667" customWidth="1"/>
    <col min="10" max="10" width="26" customWidth="1"/>
    <col min="11" max="12" width="9.76666666666667" customWidth="1"/>
  </cols>
  <sheetData>
    <row r="1" ht="16.35" customHeight="1" spans="1:1">
      <c r="A1" s="29"/>
    </row>
    <row r="2" ht="46.55" customHeight="1" spans="1:10">
      <c r="A2" s="38" t="s">
        <v>15</v>
      </c>
      <c r="B2" s="38"/>
      <c r="C2" s="38"/>
      <c r="D2" s="38"/>
      <c r="E2" s="38"/>
      <c r="F2" s="38"/>
      <c r="G2" s="38"/>
      <c r="H2" s="38"/>
      <c r="I2" s="38"/>
      <c r="J2" s="38"/>
    </row>
    <row r="3" ht="24.15" customHeight="1" spans="1:10">
      <c r="A3" s="39" t="s">
        <v>28</v>
      </c>
      <c r="B3" s="39"/>
      <c r="C3" s="39"/>
      <c r="D3" s="39"/>
      <c r="E3" s="39"/>
      <c r="F3" s="39"/>
      <c r="G3" s="39"/>
      <c r="H3" s="39"/>
      <c r="I3" s="37" t="s">
        <v>29</v>
      </c>
      <c r="J3" s="37"/>
    </row>
    <row r="4" ht="23.25" customHeight="1" spans="1:10">
      <c r="A4" s="32" t="s">
        <v>148</v>
      </c>
      <c r="B4" s="32"/>
      <c r="C4" s="32"/>
      <c r="D4" s="60" t="s">
        <v>149</v>
      </c>
      <c r="E4" s="32" t="s">
        <v>227</v>
      </c>
      <c r="F4" s="32" t="s">
        <v>228</v>
      </c>
      <c r="G4" s="32" t="s">
        <v>229</v>
      </c>
      <c r="H4" s="32" t="s">
        <v>230</v>
      </c>
      <c r="I4" s="32" t="s">
        <v>231</v>
      </c>
      <c r="J4" s="32" t="s">
        <v>232</v>
      </c>
    </row>
    <row r="5" ht="23.25" customHeight="1" spans="1:10">
      <c r="A5" s="32" t="s">
        <v>155</v>
      </c>
      <c r="B5" s="32" t="s">
        <v>156</v>
      </c>
      <c r="C5" s="32" t="s">
        <v>157</v>
      </c>
      <c r="D5" s="61"/>
      <c r="E5" s="32"/>
      <c r="F5" s="32"/>
      <c r="G5" s="32"/>
      <c r="H5" s="32"/>
      <c r="I5" s="32"/>
      <c r="J5" s="32"/>
    </row>
    <row r="6" ht="22.8" customHeight="1" spans="1:10">
      <c r="A6" s="53"/>
      <c r="B6" s="53"/>
      <c r="C6" s="53"/>
      <c r="D6" s="54" t="s">
        <v>128</v>
      </c>
      <c r="E6" s="55">
        <f>F6+G6+H6+I6+J6</f>
        <v>0</v>
      </c>
      <c r="F6" s="56"/>
      <c r="G6" s="56"/>
      <c r="H6" s="56"/>
      <c r="I6" s="56"/>
      <c r="J6" s="56"/>
    </row>
    <row r="7" ht="22.8" customHeight="1" spans="1:10">
      <c r="A7" s="53"/>
      <c r="B7" s="53"/>
      <c r="C7" s="53"/>
      <c r="D7" s="53"/>
      <c r="E7" s="55">
        <f>F7+G7+H7+I7+J7</f>
        <v>0</v>
      </c>
      <c r="F7" s="56"/>
      <c r="G7" s="56"/>
      <c r="H7" s="56"/>
      <c r="I7" s="56"/>
      <c r="J7" s="56"/>
    </row>
    <row r="8" ht="22.8" customHeight="1" spans="1:10">
      <c r="A8" s="53"/>
      <c r="B8" s="53"/>
      <c r="C8" s="53"/>
      <c r="D8" s="53"/>
      <c r="E8" s="55">
        <f>F8+G8+H8+I8+J8</f>
        <v>0</v>
      </c>
      <c r="F8" s="56"/>
      <c r="G8" s="56"/>
      <c r="H8" s="56"/>
      <c r="I8" s="56"/>
      <c r="J8" s="56"/>
    </row>
    <row r="9" ht="22.8" customHeight="1" spans="1:10">
      <c r="A9" s="63"/>
      <c r="B9" s="63"/>
      <c r="C9" s="63"/>
      <c r="D9" s="63"/>
      <c r="E9" s="55">
        <f>F9+G9+H9+I9+J9</f>
        <v>0</v>
      </c>
      <c r="F9" s="59"/>
      <c r="G9" s="59"/>
      <c r="H9" s="59"/>
      <c r="I9" s="59"/>
      <c r="J9" s="59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1" sqref="$A1:$XFD1048576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9"/>
    </row>
    <row r="2" ht="40.5" customHeight="1" spans="1:17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ht="24.15" customHeight="1" spans="1:17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7" t="s">
        <v>29</v>
      </c>
      <c r="Q3" s="37"/>
    </row>
    <row r="4" ht="24.15" customHeight="1" spans="1:17">
      <c r="A4" s="32" t="s">
        <v>148</v>
      </c>
      <c r="B4" s="32"/>
      <c r="C4" s="32"/>
      <c r="D4" s="60" t="s">
        <v>149</v>
      </c>
      <c r="E4" s="32" t="s">
        <v>227</v>
      </c>
      <c r="F4" s="32" t="s">
        <v>233</v>
      </c>
      <c r="G4" s="32" t="s">
        <v>234</v>
      </c>
      <c r="H4" s="32" t="s">
        <v>235</v>
      </c>
      <c r="I4" s="32" t="s">
        <v>236</v>
      </c>
      <c r="J4" s="32" t="s">
        <v>237</v>
      </c>
      <c r="K4" s="32" t="s">
        <v>238</v>
      </c>
      <c r="L4" s="32" t="s">
        <v>239</v>
      </c>
      <c r="M4" s="32" t="s">
        <v>229</v>
      </c>
      <c r="N4" s="32" t="s">
        <v>240</v>
      </c>
      <c r="O4" s="32" t="s">
        <v>241</v>
      </c>
      <c r="P4" s="32" t="s">
        <v>230</v>
      </c>
      <c r="Q4" s="32" t="s">
        <v>232</v>
      </c>
    </row>
    <row r="5" ht="21.55" customHeight="1" spans="1:17">
      <c r="A5" s="32" t="s">
        <v>155</v>
      </c>
      <c r="B5" s="32" t="s">
        <v>156</v>
      </c>
      <c r="C5" s="32" t="s">
        <v>157</v>
      </c>
      <c r="D5" s="6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ht="22.8" customHeight="1" spans="1:17">
      <c r="A6" s="53"/>
      <c r="B6" s="53"/>
      <c r="C6" s="53"/>
      <c r="D6" s="54" t="s">
        <v>128</v>
      </c>
      <c r="E6" s="55">
        <f>F6+G6+H6+I6+J6+K6+L6+M6+N6+O6+P6+Q6</f>
        <v>0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ht="22.8" customHeight="1" spans="1:17">
      <c r="A7" s="53"/>
      <c r="B7" s="53"/>
      <c r="C7" s="53"/>
      <c r="D7" s="53"/>
      <c r="E7" s="55">
        <f>F7+G7+H7+I7+J7+K7+L7+M7+N7+O7+P7+Q7</f>
        <v>0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ht="22.8" customHeight="1" spans="1:17">
      <c r="A8" s="53"/>
      <c r="B8" s="53"/>
      <c r="C8" s="53"/>
      <c r="D8" s="53"/>
      <c r="E8" s="55">
        <f>F8+G8+H8+I8+J8+K8+L8+M8+N8+O8+P8+Q8</f>
        <v>0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ht="22.8" customHeight="1" spans="1:17">
      <c r="A9" s="63"/>
      <c r="B9" s="63"/>
      <c r="C9" s="63"/>
      <c r="D9" s="63"/>
      <c r="E9" s="55">
        <f>F9+G9+H9+I9+J9+K9+L9+M9+N9+O9+P9+Q9</f>
        <v>0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zoomScale="115" zoomScaleNormal="115" workbookViewId="0">
      <selection activeCell="A1" sqref="$A1:$XFD104857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7.175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29"/>
    </row>
    <row r="2" ht="36.2" customHeight="1" spans="1:19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ht="24.15" customHeight="1" spans="1:19">
      <c r="A3" s="31" t="s">
        <v>242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7" t="s">
        <v>29</v>
      </c>
      <c r="S3" s="37"/>
    </row>
    <row r="4" ht="28.45" customHeight="1" spans="1:19">
      <c r="A4" s="32" t="s">
        <v>148</v>
      </c>
      <c r="B4" s="32"/>
      <c r="C4" s="32"/>
      <c r="D4" s="60" t="s">
        <v>149</v>
      </c>
      <c r="E4" s="32" t="s">
        <v>227</v>
      </c>
      <c r="F4" s="32" t="s">
        <v>172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32" t="s">
        <v>175</v>
      </c>
      <c r="R4" s="32"/>
      <c r="S4" s="32"/>
    </row>
    <row r="5" ht="36.2" customHeight="1" spans="1:19">
      <c r="A5" s="32" t="s">
        <v>155</v>
      </c>
      <c r="B5" s="32" t="s">
        <v>156</v>
      </c>
      <c r="C5" s="32" t="s">
        <v>157</v>
      </c>
      <c r="D5" s="61"/>
      <c r="E5" s="32"/>
      <c r="F5" s="32" t="s">
        <v>128</v>
      </c>
      <c r="G5" s="32" t="s">
        <v>243</v>
      </c>
      <c r="H5" s="32" t="s">
        <v>244</v>
      </c>
      <c r="I5" s="32" t="s">
        <v>245</v>
      </c>
      <c r="J5" s="32" t="s">
        <v>246</v>
      </c>
      <c r="K5" s="32" t="s">
        <v>247</v>
      </c>
      <c r="L5" s="32" t="s">
        <v>248</v>
      </c>
      <c r="M5" s="32" t="s">
        <v>249</v>
      </c>
      <c r="N5" s="32" t="s">
        <v>250</v>
      </c>
      <c r="O5" s="32" t="s">
        <v>251</v>
      </c>
      <c r="P5" s="32" t="s">
        <v>252</v>
      </c>
      <c r="Q5" s="32" t="s">
        <v>128</v>
      </c>
      <c r="R5" s="32" t="s">
        <v>208</v>
      </c>
      <c r="S5" s="32" t="s">
        <v>212</v>
      </c>
    </row>
    <row r="6" s="79" customFormat="1" ht="22.8" customHeight="1" spans="1:19">
      <c r="A6" s="75"/>
      <c r="B6" s="75"/>
      <c r="C6" s="75"/>
      <c r="D6" s="80" t="s">
        <v>128</v>
      </c>
      <c r="E6" s="81">
        <f>F6+Q6</f>
        <v>19.38</v>
      </c>
      <c r="F6" s="81">
        <f>G6+H6+I6+J6+K6+L6++M6+N6+O6+P6</f>
        <v>19.38</v>
      </c>
      <c r="G6" s="81"/>
      <c r="H6" s="81"/>
      <c r="I6" s="81"/>
      <c r="J6" s="81"/>
      <c r="K6" s="81"/>
      <c r="L6" s="81"/>
      <c r="M6" s="81"/>
      <c r="N6" s="81"/>
      <c r="O6" s="81"/>
      <c r="P6" s="81">
        <f>P7+P8+P9</f>
        <v>19.38</v>
      </c>
      <c r="Q6" s="81">
        <f>R6+S6</f>
        <v>0</v>
      </c>
      <c r="R6" s="81"/>
      <c r="S6" s="81"/>
    </row>
    <row r="7" ht="22.8" customHeight="1" spans="1:19">
      <c r="A7" s="82">
        <v>208</v>
      </c>
      <c r="B7" s="82">
        <v>28</v>
      </c>
      <c r="C7" s="141" t="s">
        <v>165</v>
      </c>
      <c r="D7" s="83" t="s">
        <v>166</v>
      </c>
      <c r="E7" s="81">
        <f>F7+Q7</f>
        <v>19.38</v>
      </c>
      <c r="F7" s="84">
        <f>G7+H7+I7+J7+K7+L7++M7+N7+O7+P7</f>
        <v>19.38</v>
      </c>
      <c r="G7" s="84"/>
      <c r="H7" s="84"/>
      <c r="I7" s="84"/>
      <c r="J7" s="84"/>
      <c r="K7" s="84"/>
      <c r="L7" s="84"/>
      <c r="M7" s="84"/>
      <c r="N7" s="84"/>
      <c r="O7" s="84"/>
      <c r="P7" s="84">
        <v>19.38</v>
      </c>
      <c r="Q7" s="84">
        <f>R7+S7</f>
        <v>0</v>
      </c>
      <c r="R7" s="86"/>
      <c r="S7" s="86"/>
    </row>
    <row r="8" ht="22.8" customHeight="1" spans="1:19">
      <c r="A8" s="36"/>
      <c r="B8" s="36"/>
      <c r="C8" s="36"/>
      <c r="D8" s="36"/>
      <c r="E8" s="81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1"/>
      <c r="R8" s="86"/>
      <c r="S8" s="86"/>
    </row>
    <row r="9" ht="22.8" customHeight="1" spans="1:19">
      <c r="A9" s="85"/>
      <c r="B9" s="85"/>
      <c r="C9" s="85"/>
      <c r="D9" s="85"/>
      <c r="E9" s="81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1"/>
      <c r="R9" s="87"/>
      <c r="S9" s="87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9"/>
  <sheetViews>
    <sheetView zoomScale="130" zoomScaleNormal="130" workbookViewId="0">
      <selection activeCell="A1" sqref="$A1:$XFD1048576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15" width="2.94166666666667" customWidth="1"/>
    <col min="16" max="17" width="6.31666666666667" customWidth="1"/>
    <col min="18" max="31" width="2.94166666666667" customWidth="1"/>
    <col min="32" max="32" width="11.7333333333333" customWidth="1"/>
    <col min="33" max="34" width="9.76666666666667" customWidth="1"/>
  </cols>
  <sheetData>
    <row r="1" ht="16.35" customHeight="1" spans="1:1">
      <c r="A1" s="29"/>
    </row>
    <row r="2" ht="43.95" customHeight="1" spans="1:32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</row>
    <row r="3" ht="24.15" customHeight="1" spans="1:32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7" t="s">
        <v>29</v>
      </c>
      <c r="AF3" s="37"/>
    </row>
    <row r="4" ht="58" customHeight="1" spans="1:32">
      <c r="A4" s="32" t="s">
        <v>148</v>
      </c>
      <c r="B4" s="32"/>
      <c r="C4" s="32"/>
      <c r="D4" s="60" t="s">
        <v>149</v>
      </c>
      <c r="E4" s="32" t="s">
        <v>253</v>
      </c>
      <c r="F4" s="32" t="s">
        <v>254</v>
      </c>
      <c r="G4" s="32" t="s">
        <v>255</v>
      </c>
      <c r="H4" s="32" t="s">
        <v>256</v>
      </c>
      <c r="I4" s="32" t="s">
        <v>257</v>
      </c>
      <c r="J4" s="32" t="s">
        <v>258</v>
      </c>
      <c r="K4" s="32" t="s">
        <v>259</v>
      </c>
      <c r="L4" s="32" t="s">
        <v>260</v>
      </c>
      <c r="M4" s="32" t="s">
        <v>261</v>
      </c>
      <c r="N4" s="32" t="s">
        <v>262</v>
      </c>
      <c r="O4" s="32" t="s">
        <v>263</v>
      </c>
      <c r="P4" s="32" t="s">
        <v>264</v>
      </c>
      <c r="Q4" s="32" t="s">
        <v>251</v>
      </c>
      <c r="R4" s="32" t="s">
        <v>265</v>
      </c>
      <c r="S4" s="32" t="s">
        <v>244</v>
      </c>
      <c r="T4" s="32" t="s">
        <v>245</v>
      </c>
      <c r="U4" s="32" t="s">
        <v>248</v>
      </c>
      <c r="V4" s="32" t="s">
        <v>266</v>
      </c>
      <c r="W4" s="32" t="s">
        <v>267</v>
      </c>
      <c r="X4" s="32" t="s">
        <v>268</v>
      </c>
      <c r="Y4" s="32" t="s">
        <v>269</v>
      </c>
      <c r="Z4" s="32" t="s">
        <v>247</v>
      </c>
      <c r="AA4" s="32" t="s">
        <v>270</v>
      </c>
      <c r="AB4" s="32" t="s">
        <v>271</v>
      </c>
      <c r="AC4" s="32" t="s">
        <v>250</v>
      </c>
      <c r="AD4" s="32" t="s">
        <v>272</v>
      </c>
      <c r="AE4" s="32" t="s">
        <v>273</v>
      </c>
      <c r="AF4" s="32" t="s">
        <v>252</v>
      </c>
    </row>
    <row r="5" ht="58" customHeight="1" spans="1:32">
      <c r="A5" s="32" t="s">
        <v>155</v>
      </c>
      <c r="B5" s="32" t="s">
        <v>156</v>
      </c>
      <c r="C5" s="32" t="s">
        <v>157</v>
      </c>
      <c r="D5" s="6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ht="22.8" customHeight="1" spans="1:32">
      <c r="A6" s="75"/>
      <c r="B6" s="75"/>
      <c r="C6" s="75"/>
      <c r="D6" s="75" t="s">
        <v>128</v>
      </c>
      <c r="E6" s="55">
        <f>SUM(F6:AF6)</f>
        <v>19.38</v>
      </c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>
        <f>AF7+AF8+AF9</f>
        <v>19.38</v>
      </c>
    </row>
    <row r="7" ht="22.8" customHeight="1" spans="1:32">
      <c r="A7" s="54">
        <v>208</v>
      </c>
      <c r="B7" s="54">
        <v>28</v>
      </c>
      <c r="C7" s="142" t="s">
        <v>165</v>
      </c>
      <c r="D7" s="77" t="s">
        <v>166</v>
      </c>
      <c r="E7" s="78">
        <f>SUM(F7:AF7)</f>
        <v>19.38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>
        <v>19.38</v>
      </c>
    </row>
    <row r="8" ht="22.8" customHeight="1" spans="1:32">
      <c r="A8" s="53"/>
      <c r="B8" s="53"/>
      <c r="C8" s="53"/>
      <c r="D8" s="53"/>
      <c r="E8" s="55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</row>
    <row r="9" ht="22.8" customHeight="1" spans="1:32">
      <c r="A9" s="63"/>
      <c r="B9" s="63"/>
      <c r="C9" s="63"/>
      <c r="D9" s="63"/>
      <c r="E9" s="55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zoomScale="130" zoomScaleNormal="130" workbookViewId="0">
      <selection activeCell="A1" sqref="$A1:$XFD1048576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64" t="s">
        <v>19</v>
      </c>
      <c r="B2" s="64"/>
      <c r="C2" s="64"/>
      <c r="D2" s="64"/>
      <c r="E2" s="64"/>
      <c r="F2" s="64"/>
      <c r="G2" s="64"/>
    </row>
    <row r="3" ht="24.15" customHeight="1" spans="1:7">
      <c r="A3" s="66" t="s">
        <v>28</v>
      </c>
      <c r="B3" s="66"/>
      <c r="C3" s="66"/>
      <c r="D3" s="66"/>
      <c r="E3" s="66"/>
      <c r="F3" s="67" t="s">
        <v>29</v>
      </c>
      <c r="G3" s="67"/>
    </row>
    <row r="4" ht="23.25" customHeight="1" spans="1:7">
      <c r="A4" s="68" t="s">
        <v>274</v>
      </c>
      <c r="B4" s="68" t="s">
        <v>275</v>
      </c>
      <c r="C4" s="68" t="s">
        <v>276</v>
      </c>
      <c r="D4" s="68" t="s">
        <v>277</v>
      </c>
      <c r="E4" s="68"/>
      <c r="F4" s="68"/>
      <c r="G4" s="68" t="s">
        <v>278</v>
      </c>
    </row>
    <row r="5" ht="25.85" customHeight="1" spans="1:7">
      <c r="A5" s="68"/>
      <c r="B5" s="68"/>
      <c r="C5" s="68"/>
      <c r="D5" s="68" t="s">
        <v>131</v>
      </c>
      <c r="E5" s="68" t="s">
        <v>279</v>
      </c>
      <c r="F5" s="68" t="s">
        <v>280</v>
      </c>
      <c r="G5" s="68"/>
    </row>
    <row r="6" ht="22.8" customHeight="1" spans="1:7">
      <c r="A6" s="69" t="s">
        <v>128</v>
      </c>
      <c r="B6" s="70">
        <f>C6+D6+G6</f>
        <v>0</v>
      </c>
      <c r="C6" s="71">
        <v>0</v>
      </c>
      <c r="D6" s="70">
        <f>E6+F6</f>
        <v>0</v>
      </c>
      <c r="E6" s="71">
        <v>0</v>
      </c>
      <c r="F6" s="71">
        <v>0</v>
      </c>
      <c r="G6" s="71">
        <v>0</v>
      </c>
    </row>
    <row r="7" ht="22.8" customHeight="1" spans="1:7">
      <c r="A7" s="72" t="s">
        <v>3</v>
      </c>
      <c r="B7" s="73">
        <f>C7+D7+G7</f>
        <v>0</v>
      </c>
      <c r="C7" s="74">
        <v>0</v>
      </c>
      <c r="D7" s="73">
        <f>E7+F7</f>
        <v>0</v>
      </c>
      <c r="E7" s="74">
        <v>0</v>
      </c>
      <c r="F7" s="74">
        <v>0</v>
      </c>
      <c r="G7" s="74">
        <v>0</v>
      </c>
    </row>
    <row r="8" ht="22.8" customHeight="1" spans="1:7">
      <c r="A8" s="47"/>
      <c r="B8" s="70"/>
      <c r="C8" s="59"/>
      <c r="D8" s="70"/>
      <c r="E8" s="59"/>
      <c r="F8" s="59"/>
      <c r="G8" s="59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048576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38" t="s">
        <v>20</v>
      </c>
      <c r="B2" s="38"/>
      <c r="C2" s="38"/>
      <c r="D2" s="38"/>
      <c r="E2" s="38"/>
      <c r="F2" s="38"/>
      <c r="G2" s="38"/>
      <c r="H2" s="38"/>
    </row>
    <row r="3" ht="24.15" customHeight="1" spans="1:8">
      <c r="A3" s="31" t="s">
        <v>28</v>
      </c>
      <c r="B3" s="31"/>
      <c r="C3" s="31"/>
      <c r="D3" s="31"/>
      <c r="E3" s="31"/>
      <c r="F3" s="31"/>
      <c r="G3" s="37" t="s">
        <v>29</v>
      </c>
      <c r="H3" s="37"/>
    </row>
    <row r="4" ht="23.25" customHeight="1" spans="1:8">
      <c r="A4" s="32" t="s">
        <v>281</v>
      </c>
      <c r="B4" s="32" t="s">
        <v>282</v>
      </c>
      <c r="C4" s="32" t="s">
        <v>128</v>
      </c>
      <c r="D4" s="32" t="s">
        <v>283</v>
      </c>
      <c r="E4" s="32"/>
      <c r="F4" s="32"/>
      <c r="G4" s="32"/>
      <c r="H4" s="32" t="s">
        <v>151</v>
      </c>
    </row>
    <row r="5" ht="19.8" customHeight="1" spans="1:8">
      <c r="A5" s="32"/>
      <c r="B5" s="32"/>
      <c r="C5" s="32"/>
      <c r="D5" s="32" t="s">
        <v>131</v>
      </c>
      <c r="E5" s="32" t="s">
        <v>206</v>
      </c>
      <c r="F5" s="32"/>
      <c r="G5" s="32" t="s">
        <v>207</v>
      </c>
      <c r="H5" s="32"/>
    </row>
    <row r="6" ht="27.6" customHeight="1" spans="1:8">
      <c r="A6" s="32"/>
      <c r="B6" s="32"/>
      <c r="C6" s="32"/>
      <c r="D6" s="32"/>
      <c r="E6" s="32" t="s">
        <v>186</v>
      </c>
      <c r="F6" s="32" t="s">
        <v>179</v>
      </c>
      <c r="G6" s="32"/>
      <c r="H6" s="32"/>
    </row>
    <row r="7" ht="22.8" customHeight="1" spans="1:8">
      <c r="A7" s="53"/>
      <c r="B7" s="54" t="s">
        <v>128</v>
      </c>
      <c r="C7" s="55">
        <f t="shared" ref="C7:C12" si="0">D7+H7</f>
        <v>0</v>
      </c>
      <c r="D7" s="55">
        <f t="shared" ref="D7:D12" si="1">E7+F7+G7</f>
        <v>0</v>
      </c>
      <c r="E7" s="56"/>
      <c r="F7" s="56"/>
      <c r="G7" s="56"/>
      <c r="H7" s="56"/>
    </row>
    <row r="8" ht="22.8" customHeight="1" spans="1:8">
      <c r="A8" s="57"/>
      <c r="B8" s="57"/>
      <c r="C8" s="55">
        <f t="shared" si="0"/>
        <v>0</v>
      </c>
      <c r="D8" s="55">
        <f t="shared" si="1"/>
        <v>0</v>
      </c>
      <c r="E8" s="56"/>
      <c r="F8" s="56"/>
      <c r="G8" s="56"/>
      <c r="H8" s="56"/>
    </row>
    <row r="9" ht="22.8" customHeight="1" spans="1:8">
      <c r="A9" s="58"/>
      <c r="B9" s="58"/>
      <c r="C9" s="55">
        <f t="shared" si="0"/>
        <v>0</v>
      </c>
      <c r="D9" s="55">
        <f t="shared" si="1"/>
        <v>0</v>
      </c>
      <c r="E9" s="56"/>
      <c r="F9" s="56"/>
      <c r="G9" s="56"/>
      <c r="H9" s="56"/>
    </row>
    <row r="10" ht="22.8" customHeight="1" spans="1:8">
      <c r="A10" s="58"/>
      <c r="B10" s="58"/>
      <c r="C10" s="55">
        <f t="shared" si="0"/>
        <v>0</v>
      </c>
      <c r="D10" s="55">
        <f t="shared" si="1"/>
        <v>0</v>
      </c>
      <c r="E10" s="56"/>
      <c r="F10" s="56"/>
      <c r="G10" s="56"/>
      <c r="H10" s="56"/>
    </row>
    <row r="11" ht="22.8" customHeight="1" spans="1:8">
      <c r="A11" s="58"/>
      <c r="B11" s="58"/>
      <c r="C11" s="55">
        <f t="shared" si="0"/>
        <v>0</v>
      </c>
      <c r="D11" s="55">
        <f t="shared" si="1"/>
        <v>0</v>
      </c>
      <c r="E11" s="56"/>
      <c r="F11" s="56"/>
      <c r="G11" s="56"/>
      <c r="H11" s="56"/>
    </row>
    <row r="12" ht="22.8" customHeight="1" spans="1:8">
      <c r="A12" s="47"/>
      <c r="B12" s="47"/>
      <c r="C12" s="55">
        <f t="shared" si="0"/>
        <v>0</v>
      </c>
      <c r="D12" s="55">
        <f t="shared" si="1"/>
        <v>0</v>
      </c>
      <c r="E12" s="59"/>
      <c r="F12" s="59"/>
      <c r="G12" s="59"/>
      <c r="H12" s="5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1" sqref="$A1:$XFD104857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9"/>
    </row>
    <row r="2" ht="47.4" customHeight="1" spans="1:19">
      <c r="A2" s="64" t="s">
        <v>21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ht="24.15" customHeight="1" spans="1:19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7" t="s">
        <v>29</v>
      </c>
      <c r="S3" s="37"/>
    </row>
    <row r="4" ht="27.6" customHeight="1" spans="1:19">
      <c r="A4" s="32" t="s">
        <v>148</v>
      </c>
      <c r="B4" s="32"/>
      <c r="C4" s="32"/>
      <c r="D4" s="60" t="s">
        <v>149</v>
      </c>
      <c r="E4" s="32" t="s">
        <v>170</v>
      </c>
      <c r="F4" s="32" t="s">
        <v>171</v>
      </c>
      <c r="G4" s="32" t="s">
        <v>172</v>
      </c>
      <c r="H4" s="32" t="s">
        <v>173</v>
      </c>
      <c r="I4" s="32" t="s">
        <v>174</v>
      </c>
      <c r="J4" s="32" t="s">
        <v>175</v>
      </c>
      <c r="K4" s="32" t="s">
        <v>176</v>
      </c>
      <c r="L4" s="32" t="s">
        <v>177</v>
      </c>
      <c r="M4" s="32" t="s">
        <v>178</v>
      </c>
      <c r="N4" s="32" t="s">
        <v>179</v>
      </c>
      <c r="O4" s="32" t="s">
        <v>180</v>
      </c>
      <c r="P4" s="32" t="s">
        <v>181</v>
      </c>
      <c r="Q4" s="32" t="s">
        <v>182</v>
      </c>
      <c r="R4" s="32" t="s">
        <v>183</v>
      </c>
      <c r="S4" s="32" t="s">
        <v>184</v>
      </c>
    </row>
    <row r="5" ht="19.8" customHeight="1" spans="1:19">
      <c r="A5" s="32" t="s">
        <v>155</v>
      </c>
      <c r="B5" s="32" t="s">
        <v>156</v>
      </c>
      <c r="C5" s="32" t="s">
        <v>157</v>
      </c>
      <c r="D5" s="6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ht="22.8" customHeight="1" spans="1:19">
      <c r="A6" s="53"/>
      <c r="B6" s="53"/>
      <c r="C6" s="53"/>
      <c r="D6" s="54" t="s">
        <v>128</v>
      </c>
      <c r="E6" s="55">
        <f>SUM(F6:S6)</f>
        <v>0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22.8" customHeight="1" spans="1:19">
      <c r="A7" s="53"/>
      <c r="B7" s="53"/>
      <c r="C7" s="53"/>
      <c r="D7" s="53"/>
      <c r="E7" s="55">
        <f>SUM(F7:S7)</f>
        <v>0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ht="22.8" customHeight="1" spans="1:19">
      <c r="A8" s="62"/>
      <c r="B8" s="62"/>
      <c r="C8" s="62"/>
      <c r="D8" s="62"/>
      <c r="E8" s="55">
        <f>SUM(F8:S8)</f>
        <v>0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22.8" customHeight="1" spans="1:19">
      <c r="A9" s="63"/>
      <c r="B9" s="63"/>
      <c r="C9" s="63"/>
      <c r="D9" s="63"/>
      <c r="E9" s="55">
        <f>SUM(F9:S9)</f>
        <v>0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1" sqref="$A1:$XFD1048576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9"/>
    </row>
    <row r="2" ht="47.4" customHeight="1" spans="1:19">
      <c r="A2" s="38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ht="33.6" customHeight="1" spans="1:19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7" t="s">
        <v>29</v>
      </c>
      <c r="P3" s="37"/>
      <c r="Q3" s="37"/>
      <c r="R3" s="37"/>
      <c r="S3" s="37"/>
    </row>
    <row r="4" ht="29.3" customHeight="1" spans="1:19">
      <c r="A4" s="32" t="s">
        <v>148</v>
      </c>
      <c r="B4" s="32"/>
      <c r="C4" s="32"/>
      <c r="D4" s="60" t="s">
        <v>149</v>
      </c>
      <c r="E4" s="32" t="s">
        <v>185</v>
      </c>
      <c r="F4" s="32" t="s">
        <v>150</v>
      </c>
      <c r="G4" s="32"/>
      <c r="H4" s="32"/>
      <c r="I4" s="32"/>
      <c r="J4" s="32" t="s">
        <v>151</v>
      </c>
      <c r="K4" s="32"/>
      <c r="L4" s="32"/>
      <c r="M4" s="32"/>
      <c r="N4" s="32"/>
      <c r="O4" s="32"/>
      <c r="P4" s="32"/>
      <c r="Q4" s="32"/>
      <c r="R4" s="32"/>
      <c r="S4" s="32"/>
    </row>
    <row r="5" ht="50" customHeight="1" spans="1:19">
      <c r="A5" s="32" t="s">
        <v>155</v>
      </c>
      <c r="B5" s="32" t="s">
        <v>156</v>
      </c>
      <c r="C5" s="32" t="s">
        <v>157</v>
      </c>
      <c r="D5" s="61"/>
      <c r="E5" s="32"/>
      <c r="F5" s="32" t="s">
        <v>128</v>
      </c>
      <c r="G5" s="32" t="s">
        <v>186</v>
      </c>
      <c r="H5" s="32" t="s">
        <v>187</v>
      </c>
      <c r="I5" s="32" t="s">
        <v>179</v>
      </c>
      <c r="J5" s="32" t="s">
        <v>128</v>
      </c>
      <c r="K5" s="32" t="s">
        <v>189</v>
      </c>
      <c r="L5" s="32" t="s">
        <v>190</v>
      </c>
      <c r="M5" s="32" t="s">
        <v>181</v>
      </c>
      <c r="N5" s="32" t="s">
        <v>191</v>
      </c>
      <c r="O5" s="32" t="s">
        <v>192</v>
      </c>
      <c r="P5" s="32" t="s">
        <v>193</v>
      </c>
      <c r="Q5" s="32" t="s">
        <v>177</v>
      </c>
      <c r="R5" s="32" t="s">
        <v>180</v>
      </c>
      <c r="S5" s="32" t="s">
        <v>184</v>
      </c>
    </row>
    <row r="6" ht="22.8" customHeight="1" spans="1:19">
      <c r="A6" s="53"/>
      <c r="B6" s="53"/>
      <c r="C6" s="53"/>
      <c r="D6" s="54" t="s">
        <v>128</v>
      </c>
      <c r="E6" s="55">
        <f>F6+J6</f>
        <v>0</v>
      </c>
      <c r="F6" s="55">
        <f>G6+H6+I6</f>
        <v>0</v>
      </c>
      <c r="G6" s="56"/>
      <c r="H6" s="56"/>
      <c r="I6" s="56"/>
      <c r="J6" s="55">
        <f>K6+L6+M6+N6+O6+P6+Q6+R6+S6</f>
        <v>0</v>
      </c>
      <c r="K6" s="56"/>
      <c r="L6" s="56"/>
      <c r="M6" s="56"/>
      <c r="N6" s="56"/>
      <c r="O6" s="56"/>
      <c r="P6" s="56"/>
      <c r="Q6" s="56"/>
      <c r="R6" s="56"/>
      <c r="S6" s="56"/>
    </row>
    <row r="7" ht="22.8" customHeight="1" spans="1:19">
      <c r="A7" s="53"/>
      <c r="B7" s="53"/>
      <c r="C7" s="53"/>
      <c r="D7" s="53"/>
      <c r="E7" s="55">
        <f>F7+J7</f>
        <v>0</v>
      </c>
      <c r="F7" s="55">
        <f>G7+H7+I7</f>
        <v>0</v>
      </c>
      <c r="G7" s="56"/>
      <c r="H7" s="56"/>
      <c r="I7" s="56"/>
      <c r="J7" s="55">
        <f>K7+L7+M7+N7+O7+P7+Q7+R7+S7</f>
        <v>0</v>
      </c>
      <c r="K7" s="56"/>
      <c r="L7" s="56"/>
      <c r="M7" s="56"/>
      <c r="N7" s="56"/>
      <c r="O7" s="56"/>
      <c r="P7" s="56"/>
      <c r="Q7" s="56"/>
      <c r="R7" s="56"/>
      <c r="S7" s="56"/>
    </row>
    <row r="8" ht="22.8" customHeight="1" spans="1:19">
      <c r="A8" s="62"/>
      <c r="B8" s="62"/>
      <c r="C8" s="62"/>
      <c r="D8" s="62"/>
      <c r="E8" s="55">
        <f>F8+J8</f>
        <v>0</v>
      </c>
      <c r="F8" s="55">
        <f>G8+H8+I8</f>
        <v>0</v>
      </c>
      <c r="G8" s="56"/>
      <c r="H8" s="56"/>
      <c r="I8" s="56"/>
      <c r="J8" s="55">
        <f>K8+L8+M8+N8+O8+P8+Q8+R8+S8</f>
        <v>0</v>
      </c>
      <c r="K8" s="56"/>
      <c r="L8" s="56"/>
      <c r="M8" s="56"/>
      <c r="N8" s="56"/>
      <c r="O8" s="56"/>
      <c r="P8" s="56"/>
      <c r="Q8" s="56"/>
      <c r="R8" s="56"/>
      <c r="S8" s="56"/>
    </row>
    <row r="9" ht="22.8" customHeight="1" spans="1:19">
      <c r="A9" s="63"/>
      <c r="B9" s="63"/>
      <c r="C9" s="63"/>
      <c r="D9" s="63"/>
      <c r="E9" s="55">
        <f>F9+J9</f>
        <v>0</v>
      </c>
      <c r="F9" s="55">
        <f>G9+H9+I9</f>
        <v>0</v>
      </c>
      <c r="G9" s="50"/>
      <c r="H9" s="50"/>
      <c r="I9" s="50"/>
      <c r="J9" s="55">
        <f>K9+L9+M9+N9+O9+P9+Q9+R9+S9</f>
        <v>0</v>
      </c>
      <c r="K9" s="50"/>
      <c r="L9" s="50"/>
      <c r="M9" s="50"/>
      <c r="N9" s="50"/>
      <c r="O9" s="50"/>
      <c r="P9" s="50"/>
      <c r="Q9" s="50"/>
      <c r="R9" s="50"/>
      <c r="S9" s="50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5"/>
  <sheetViews>
    <sheetView workbookViewId="0">
      <selection activeCell="A1" sqref="$A1:$XFD104857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75" customWidth="1"/>
    <col min="4" max="4" width="9.76666666666667" customWidth="1"/>
  </cols>
  <sheetData>
    <row r="1" ht="32.75" customHeight="1" spans="1:3">
      <c r="A1" s="29"/>
      <c r="B1" s="88" t="s">
        <v>4</v>
      </c>
      <c r="C1" s="88"/>
    </row>
    <row r="2" ht="25" customHeight="1" spans="2:3">
      <c r="B2" s="88"/>
      <c r="C2" s="88"/>
    </row>
    <row r="3" ht="27" customHeight="1" spans="2:3">
      <c r="B3" s="133" t="s">
        <v>5</v>
      </c>
      <c r="C3" s="133"/>
    </row>
    <row r="4" ht="27" customHeight="1" spans="2:3">
      <c r="B4" s="134">
        <v>1</v>
      </c>
      <c r="C4" s="135" t="s">
        <v>6</v>
      </c>
    </row>
    <row r="5" ht="27" customHeight="1" spans="2:3">
      <c r="B5" s="134">
        <v>2</v>
      </c>
      <c r="C5" s="49" t="s">
        <v>7</v>
      </c>
    </row>
    <row r="6" ht="27" customHeight="1" spans="2:3">
      <c r="B6" s="134">
        <v>3</v>
      </c>
      <c r="C6" s="135" t="s">
        <v>8</v>
      </c>
    </row>
    <row r="7" ht="27" customHeight="1" spans="2:3">
      <c r="B7" s="134">
        <v>4</v>
      </c>
      <c r="C7" s="135" t="s">
        <v>9</v>
      </c>
    </row>
    <row r="8" ht="27" customHeight="1" spans="2:3">
      <c r="B8" s="134">
        <v>5</v>
      </c>
      <c r="C8" s="135" t="s">
        <v>10</v>
      </c>
    </row>
    <row r="9" ht="27" customHeight="1" spans="2:3">
      <c r="B9" s="134">
        <v>6</v>
      </c>
      <c r="C9" s="135" t="s">
        <v>11</v>
      </c>
    </row>
    <row r="10" ht="27" customHeight="1" spans="2:3">
      <c r="B10" s="134">
        <v>7</v>
      </c>
      <c r="C10" s="135" t="s">
        <v>12</v>
      </c>
    </row>
    <row r="11" ht="27" customHeight="1" spans="2:3">
      <c r="B11" s="134">
        <v>8</v>
      </c>
      <c r="C11" s="135" t="s">
        <v>13</v>
      </c>
    </row>
    <row r="12" ht="27" customHeight="1" spans="2:3">
      <c r="B12" s="134">
        <v>9</v>
      </c>
      <c r="C12" s="135" t="s">
        <v>14</v>
      </c>
    </row>
    <row r="13" ht="27" customHeight="1" spans="2:3">
      <c r="B13" s="134">
        <v>10</v>
      </c>
      <c r="C13" s="135" t="s">
        <v>15</v>
      </c>
    </row>
    <row r="14" ht="27" customHeight="1" spans="2:3">
      <c r="B14" s="134">
        <v>11</v>
      </c>
      <c r="C14" s="135" t="s">
        <v>16</v>
      </c>
    </row>
    <row r="15" ht="27" customHeight="1" spans="2:3">
      <c r="B15" s="134">
        <v>12</v>
      </c>
      <c r="C15" s="135" t="s">
        <v>17</v>
      </c>
    </row>
    <row r="16" ht="27" customHeight="1" spans="2:3">
      <c r="B16" s="134">
        <v>13</v>
      </c>
      <c r="C16" s="135" t="s">
        <v>18</v>
      </c>
    </row>
    <row r="17" ht="27" customHeight="1" spans="2:3">
      <c r="B17" s="134">
        <v>14</v>
      </c>
      <c r="C17" s="135" t="s">
        <v>19</v>
      </c>
    </row>
    <row r="18" ht="27" customHeight="1" spans="2:3">
      <c r="B18" s="134">
        <v>15</v>
      </c>
      <c r="C18" s="135" t="s">
        <v>20</v>
      </c>
    </row>
    <row r="19" ht="27" customHeight="1" spans="2:3">
      <c r="B19" s="134">
        <v>16</v>
      </c>
      <c r="C19" s="135" t="s">
        <v>21</v>
      </c>
    </row>
    <row r="20" ht="27" customHeight="1" spans="2:3">
      <c r="B20" s="134">
        <v>17</v>
      </c>
      <c r="C20" s="135" t="s">
        <v>22</v>
      </c>
    </row>
    <row r="21" ht="27" customHeight="1" spans="2:3">
      <c r="B21" s="134">
        <v>18</v>
      </c>
      <c r="C21" s="135" t="s">
        <v>23</v>
      </c>
    </row>
    <row r="22" ht="27" customHeight="1" spans="2:3">
      <c r="B22" s="134">
        <v>19</v>
      </c>
      <c r="C22" s="135" t="s">
        <v>24</v>
      </c>
    </row>
    <row r="23" ht="27" customHeight="1" spans="2:3">
      <c r="B23" s="134">
        <v>20</v>
      </c>
      <c r="C23" s="135" t="s">
        <v>25</v>
      </c>
    </row>
    <row r="24" ht="27" customHeight="1" spans="2:3">
      <c r="B24" s="134">
        <v>21</v>
      </c>
      <c r="C24" s="135" t="s">
        <v>26</v>
      </c>
    </row>
    <row r="25" ht="27" customHeight="1" spans="2:3">
      <c r="B25" s="134">
        <v>22</v>
      </c>
      <c r="C25" s="135" t="s">
        <v>27</v>
      </c>
    </row>
  </sheetData>
  <mergeCells count="2">
    <mergeCell ref="B3:C3"/>
    <mergeCell ref="B1:C2"/>
  </mergeCells>
  <printOptions horizontalCentered="1"/>
  <pageMargins left="0.393055555555556" right="0.393055555555556" top="0.393055555555556" bottom="0.393055555555556" header="0" footer="0"/>
  <pageSetup paperSize="9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048576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38" t="s">
        <v>284</v>
      </c>
      <c r="B2" s="38"/>
      <c r="C2" s="38"/>
      <c r="D2" s="38"/>
      <c r="E2" s="38"/>
      <c r="F2" s="38"/>
      <c r="G2" s="38"/>
      <c r="H2" s="38"/>
    </row>
    <row r="3" ht="24.15" customHeight="1" spans="1:8">
      <c r="A3" s="31" t="s">
        <v>28</v>
      </c>
      <c r="B3" s="31"/>
      <c r="C3" s="31"/>
      <c r="D3" s="31"/>
      <c r="E3" s="31"/>
      <c r="F3" s="31"/>
      <c r="G3" s="31"/>
      <c r="H3" s="37" t="s">
        <v>29</v>
      </c>
    </row>
    <row r="4" ht="19.8" customHeight="1" spans="1:8">
      <c r="A4" s="32" t="s">
        <v>281</v>
      </c>
      <c r="B4" s="32" t="s">
        <v>282</v>
      </c>
      <c r="C4" s="32" t="s">
        <v>128</v>
      </c>
      <c r="D4" s="32" t="s">
        <v>285</v>
      </c>
      <c r="E4" s="32"/>
      <c r="F4" s="32"/>
      <c r="G4" s="32"/>
      <c r="H4" s="32" t="s">
        <v>151</v>
      </c>
    </row>
    <row r="5" ht="23.25" customHeight="1" spans="1:8">
      <c r="A5" s="32"/>
      <c r="B5" s="32"/>
      <c r="C5" s="32"/>
      <c r="D5" s="32" t="s">
        <v>131</v>
      </c>
      <c r="E5" s="32" t="s">
        <v>206</v>
      </c>
      <c r="F5" s="32"/>
      <c r="G5" s="32" t="s">
        <v>207</v>
      </c>
      <c r="H5" s="32"/>
    </row>
    <row r="6" ht="23.25" customHeight="1" spans="1:8">
      <c r="A6" s="32"/>
      <c r="B6" s="32"/>
      <c r="C6" s="32"/>
      <c r="D6" s="32"/>
      <c r="E6" s="32" t="s">
        <v>186</v>
      </c>
      <c r="F6" s="32" t="s">
        <v>179</v>
      </c>
      <c r="G6" s="32"/>
      <c r="H6" s="32"/>
    </row>
    <row r="7" ht="22.8" customHeight="1" spans="1:8">
      <c r="A7" s="53"/>
      <c r="B7" s="54" t="s">
        <v>128</v>
      </c>
      <c r="C7" s="55">
        <f t="shared" ref="C7:C12" si="0">D7+H7</f>
        <v>0</v>
      </c>
      <c r="D7" s="55">
        <f t="shared" ref="D7:D12" si="1">E7+F7+G7</f>
        <v>0</v>
      </c>
      <c r="E7" s="56"/>
      <c r="F7" s="56"/>
      <c r="G7" s="56"/>
      <c r="H7" s="56"/>
    </row>
    <row r="8" ht="22.8" customHeight="1" spans="1:8">
      <c r="A8" s="57"/>
      <c r="B8" s="57"/>
      <c r="C8" s="55">
        <f t="shared" si="0"/>
        <v>0</v>
      </c>
      <c r="D8" s="55">
        <f t="shared" si="1"/>
        <v>0</v>
      </c>
      <c r="E8" s="56"/>
      <c r="F8" s="56"/>
      <c r="G8" s="56"/>
      <c r="H8" s="56"/>
    </row>
    <row r="9" ht="22.8" customHeight="1" spans="1:8">
      <c r="A9" s="58"/>
      <c r="B9" s="58"/>
      <c r="C9" s="55">
        <f t="shared" si="0"/>
        <v>0</v>
      </c>
      <c r="D9" s="55">
        <f t="shared" si="1"/>
        <v>0</v>
      </c>
      <c r="E9" s="56"/>
      <c r="F9" s="56"/>
      <c r="G9" s="56"/>
      <c r="H9" s="56"/>
    </row>
    <row r="10" ht="22.8" customHeight="1" spans="1:8">
      <c r="A10" s="58"/>
      <c r="B10" s="58"/>
      <c r="C10" s="55">
        <f t="shared" si="0"/>
        <v>0</v>
      </c>
      <c r="D10" s="55">
        <f t="shared" si="1"/>
        <v>0</v>
      </c>
      <c r="E10" s="56"/>
      <c r="F10" s="56"/>
      <c r="G10" s="56"/>
      <c r="H10" s="56"/>
    </row>
    <row r="11" ht="22.8" customHeight="1" spans="1:8">
      <c r="A11" s="58"/>
      <c r="B11" s="58"/>
      <c r="C11" s="55">
        <f t="shared" si="0"/>
        <v>0</v>
      </c>
      <c r="D11" s="55">
        <f t="shared" si="1"/>
        <v>0</v>
      </c>
      <c r="E11" s="56"/>
      <c r="F11" s="56"/>
      <c r="G11" s="56"/>
      <c r="H11" s="56"/>
    </row>
    <row r="12" ht="22.8" customHeight="1" spans="1:8">
      <c r="A12" s="47"/>
      <c r="B12" s="47"/>
      <c r="C12" s="55">
        <f t="shared" si="0"/>
        <v>0</v>
      </c>
      <c r="D12" s="55">
        <f t="shared" si="1"/>
        <v>0</v>
      </c>
      <c r="E12" s="59"/>
      <c r="F12" s="59"/>
      <c r="G12" s="59"/>
      <c r="H12" s="5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048576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38" t="s">
        <v>24</v>
      </c>
      <c r="B2" s="38"/>
      <c r="C2" s="38"/>
      <c r="D2" s="38"/>
      <c r="E2" s="38"/>
      <c r="F2" s="38"/>
      <c r="G2" s="38"/>
      <c r="H2" s="38"/>
    </row>
    <row r="3" ht="24.15" customHeight="1" spans="1:8">
      <c r="A3" s="31" t="s">
        <v>28</v>
      </c>
      <c r="B3" s="31"/>
      <c r="C3" s="31"/>
      <c r="D3" s="31"/>
      <c r="E3" s="31"/>
      <c r="F3" s="31"/>
      <c r="G3" s="31"/>
      <c r="H3" s="37" t="s">
        <v>29</v>
      </c>
    </row>
    <row r="4" ht="25" customHeight="1" spans="1:8">
      <c r="A4" s="32" t="s">
        <v>281</v>
      </c>
      <c r="B4" s="32" t="s">
        <v>282</v>
      </c>
      <c r="C4" s="32" t="s">
        <v>128</v>
      </c>
      <c r="D4" s="32" t="s">
        <v>286</v>
      </c>
      <c r="E4" s="32"/>
      <c r="F4" s="32"/>
      <c r="G4" s="32"/>
      <c r="H4" s="32" t="s">
        <v>151</v>
      </c>
    </row>
    <row r="5" ht="25.85" customHeight="1" spans="1:8">
      <c r="A5" s="32"/>
      <c r="B5" s="32"/>
      <c r="C5" s="32"/>
      <c r="D5" s="32" t="s">
        <v>131</v>
      </c>
      <c r="E5" s="32" t="s">
        <v>206</v>
      </c>
      <c r="F5" s="32"/>
      <c r="G5" s="32" t="s">
        <v>207</v>
      </c>
      <c r="H5" s="32"/>
    </row>
    <row r="6" ht="35.35" customHeight="1" spans="1:8">
      <c r="A6" s="32"/>
      <c r="B6" s="32"/>
      <c r="C6" s="32"/>
      <c r="D6" s="32"/>
      <c r="E6" s="32" t="s">
        <v>186</v>
      </c>
      <c r="F6" s="32" t="s">
        <v>179</v>
      </c>
      <c r="G6" s="32"/>
      <c r="H6" s="32"/>
    </row>
    <row r="7" ht="22.8" customHeight="1" spans="1:8">
      <c r="A7" s="53"/>
      <c r="B7" s="54" t="s">
        <v>128</v>
      </c>
      <c r="C7" s="55">
        <f t="shared" ref="C7:C12" si="0">D7+H7</f>
        <v>0</v>
      </c>
      <c r="D7" s="55">
        <f t="shared" ref="D7:D12" si="1">E7+F7+G7</f>
        <v>0</v>
      </c>
      <c r="E7" s="56"/>
      <c r="F7" s="56"/>
      <c r="G7" s="56"/>
      <c r="H7" s="56"/>
    </row>
    <row r="8" ht="22.8" customHeight="1" spans="1:8">
      <c r="A8" s="57"/>
      <c r="B8" s="57"/>
      <c r="C8" s="55">
        <f t="shared" si="0"/>
        <v>0</v>
      </c>
      <c r="D8" s="55">
        <f t="shared" si="1"/>
        <v>0</v>
      </c>
      <c r="E8" s="56"/>
      <c r="F8" s="56"/>
      <c r="G8" s="56"/>
      <c r="H8" s="56"/>
    </row>
    <row r="9" ht="22.8" customHeight="1" spans="1:8">
      <c r="A9" s="58"/>
      <c r="B9" s="58"/>
      <c r="C9" s="55">
        <f t="shared" si="0"/>
        <v>0</v>
      </c>
      <c r="D9" s="55">
        <f t="shared" si="1"/>
        <v>0</v>
      </c>
      <c r="E9" s="56"/>
      <c r="F9" s="56"/>
      <c r="G9" s="56"/>
      <c r="H9" s="56"/>
    </row>
    <row r="10" ht="22.8" customHeight="1" spans="1:8">
      <c r="A10" s="58"/>
      <c r="B10" s="58"/>
      <c r="C10" s="55">
        <f t="shared" si="0"/>
        <v>0</v>
      </c>
      <c r="D10" s="55">
        <f t="shared" si="1"/>
        <v>0</v>
      </c>
      <c r="E10" s="56"/>
      <c r="F10" s="56"/>
      <c r="G10" s="56"/>
      <c r="H10" s="56"/>
    </row>
    <row r="11" ht="22.8" customHeight="1" spans="1:8">
      <c r="A11" s="58"/>
      <c r="B11" s="58"/>
      <c r="C11" s="55">
        <f t="shared" si="0"/>
        <v>0</v>
      </c>
      <c r="D11" s="55">
        <f t="shared" si="1"/>
        <v>0</v>
      </c>
      <c r="E11" s="56"/>
      <c r="F11" s="56"/>
      <c r="G11" s="56"/>
      <c r="H11" s="56"/>
    </row>
    <row r="12" ht="22.8" customHeight="1" spans="1:8">
      <c r="A12" s="47"/>
      <c r="B12" s="47"/>
      <c r="C12" s="55">
        <f t="shared" si="0"/>
        <v>0</v>
      </c>
      <c r="D12" s="55">
        <f t="shared" si="1"/>
        <v>0</v>
      </c>
      <c r="E12" s="59"/>
      <c r="F12" s="59"/>
      <c r="G12" s="59"/>
      <c r="H12" s="5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A4" sqref="$A1:$XFD1048576"/>
    </sheetView>
  </sheetViews>
  <sheetFormatPr defaultColWidth="10" defaultRowHeight="13.5"/>
  <cols>
    <col min="1" max="1" width="22" customWidth="1"/>
    <col min="2" max="2" width="0.133333333333333" customWidth="1"/>
    <col min="3" max="3" width="22.125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9"/>
    </row>
    <row r="2" ht="45.7" customHeight="1" spans="1:15">
      <c r="A2" s="38" t="s">
        <v>287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ht="24.15" customHeight="1" spans="1:15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7" t="s">
        <v>29</v>
      </c>
      <c r="O3" s="37"/>
    </row>
    <row r="4" ht="26.05" customHeight="1" spans="1:15">
      <c r="A4" s="32" t="s">
        <v>274</v>
      </c>
      <c r="B4" s="40"/>
      <c r="C4" s="32" t="s">
        <v>288</v>
      </c>
      <c r="D4" s="32" t="s">
        <v>289</v>
      </c>
      <c r="E4" s="32"/>
      <c r="F4" s="32"/>
      <c r="G4" s="32"/>
      <c r="H4" s="32"/>
      <c r="I4" s="32"/>
      <c r="J4" s="32"/>
      <c r="K4" s="32"/>
      <c r="L4" s="32"/>
      <c r="M4" s="32"/>
      <c r="N4" s="32" t="s">
        <v>290</v>
      </c>
      <c r="O4" s="32"/>
    </row>
    <row r="5" ht="31.9" customHeight="1" spans="1:15">
      <c r="A5" s="32"/>
      <c r="B5" s="40"/>
      <c r="C5" s="32"/>
      <c r="D5" s="32" t="s">
        <v>291</v>
      </c>
      <c r="E5" s="32" t="s">
        <v>132</v>
      </c>
      <c r="F5" s="32"/>
      <c r="G5" s="32"/>
      <c r="H5" s="32"/>
      <c r="I5" s="32"/>
      <c r="J5" s="32"/>
      <c r="K5" s="32" t="s">
        <v>292</v>
      </c>
      <c r="L5" s="32" t="s">
        <v>134</v>
      </c>
      <c r="M5" s="32" t="s">
        <v>135</v>
      </c>
      <c r="N5" s="32" t="s">
        <v>293</v>
      </c>
      <c r="O5" s="32" t="s">
        <v>294</v>
      </c>
    </row>
    <row r="6" ht="44.85" customHeight="1" spans="1:15">
      <c r="A6" s="32"/>
      <c r="B6" s="40"/>
      <c r="C6" s="32"/>
      <c r="D6" s="32"/>
      <c r="E6" s="32" t="s">
        <v>295</v>
      </c>
      <c r="F6" s="32" t="s">
        <v>197</v>
      </c>
      <c r="G6" s="32" t="s">
        <v>296</v>
      </c>
      <c r="H6" s="32" t="s">
        <v>297</v>
      </c>
      <c r="I6" s="32" t="s">
        <v>298</v>
      </c>
      <c r="J6" s="32" t="s">
        <v>299</v>
      </c>
      <c r="K6" s="32"/>
      <c r="L6" s="32"/>
      <c r="M6" s="32"/>
      <c r="N6" s="32"/>
      <c r="O6" s="32"/>
    </row>
    <row r="7" ht="22.8" customHeight="1" spans="1:15">
      <c r="A7" s="41" t="s">
        <v>3</v>
      </c>
      <c r="B7" s="40"/>
      <c r="C7" s="32" t="s">
        <v>167</v>
      </c>
      <c r="D7" s="42">
        <v>226.18</v>
      </c>
      <c r="E7" s="43">
        <v>226.18</v>
      </c>
      <c r="F7" s="43">
        <v>226.18</v>
      </c>
      <c r="G7" s="42"/>
      <c r="H7" s="42"/>
      <c r="I7" s="42"/>
      <c r="J7" s="42"/>
      <c r="K7" s="42"/>
      <c r="L7" s="42"/>
      <c r="M7" s="42"/>
      <c r="N7" s="43">
        <v>226.18</v>
      </c>
      <c r="O7" s="41"/>
    </row>
    <row r="8" ht="22.8" customHeight="1" spans="1:15">
      <c r="A8" s="44"/>
      <c r="B8" s="40"/>
      <c r="C8" s="45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1"/>
    </row>
    <row r="9" ht="22.8" customHeight="1" spans="1:15">
      <c r="A9" s="46"/>
      <c r="B9" s="40"/>
      <c r="C9" s="46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51"/>
    </row>
    <row r="10" ht="22.8" customHeight="1" spans="1:15">
      <c r="A10" s="47"/>
      <c r="B10" s="48"/>
      <c r="C10" s="49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2"/>
    </row>
    <row r="11" ht="22.8" customHeight="1" spans="1:15">
      <c r="A11" s="47"/>
      <c r="B11" s="48"/>
      <c r="C11" s="47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2"/>
    </row>
    <row r="12" ht="22.8" customHeight="1" spans="1:15">
      <c r="A12" s="47"/>
      <c r="B12" s="48"/>
      <c r="C12" s="47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2"/>
    </row>
    <row r="13" ht="22.8" customHeight="1" spans="1:15">
      <c r="A13" s="47"/>
      <c r="B13" s="48"/>
      <c r="C13" s="47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2"/>
    </row>
    <row r="14" ht="22.8" customHeight="1" spans="1:15">
      <c r="A14" s="47"/>
      <c r="B14" s="48"/>
      <c r="C14" s="47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2"/>
    </row>
    <row r="15" ht="22.8" customHeight="1" spans="1:15">
      <c r="A15" s="47"/>
      <c r="B15" s="48"/>
      <c r="C15" s="47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2"/>
    </row>
    <row r="16" ht="22.8" customHeight="1" spans="1:15">
      <c r="A16" s="47"/>
      <c r="B16" s="48"/>
      <c r="C16" s="47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2"/>
    </row>
    <row r="17" ht="22.8" customHeight="1" spans="1:15">
      <c r="A17" s="47"/>
      <c r="B17" s="48"/>
      <c r="C17" s="47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2"/>
    </row>
    <row r="18" ht="22.8" customHeight="1" spans="1:15">
      <c r="A18" s="47"/>
      <c r="B18" s="48"/>
      <c r="C18" s="47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2"/>
    </row>
    <row r="19" ht="22.8" customHeight="1" spans="1:15">
      <c r="A19" s="47"/>
      <c r="B19" s="48"/>
      <c r="C19" s="47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2"/>
    </row>
    <row r="20" ht="22.8" customHeight="1" spans="1:15">
      <c r="A20" s="47"/>
      <c r="B20" s="48"/>
      <c r="C20" s="47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2"/>
    </row>
    <row r="21" ht="22.8" customHeight="1" spans="1:15">
      <c r="A21" s="47"/>
      <c r="B21" s="48"/>
      <c r="C21" s="47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2"/>
    </row>
    <row r="22" ht="22.8" customHeight="1" spans="1:15">
      <c r="A22" s="47"/>
      <c r="B22" s="48"/>
      <c r="C22" s="47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2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zoomScale="115" zoomScaleNormal="115" workbookViewId="0">
      <selection activeCell="D6" sqref="D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0.125" customWidth="1"/>
    <col min="7" max="7" width="16.25" customWidth="1"/>
    <col min="8" max="8" width="10.25" customWidth="1"/>
    <col min="9" max="9" width="11.25" customWidth="1"/>
    <col min="10" max="10" width="11.625" customWidth="1"/>
    <col min="11" max="11" width="7.5" customWidth="1"/>
    <col min="12" max="12" width="8.125" customWidth="1"/>
    <col min="13" max="13" width="9.55833333333333" customWidth="1"/>
    <col min="14" max="18" width="9.76666666666667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5" customHeight="1" spans="1:13">
      <c r="A2" s="30" t="s">
        <v>26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15" customHeight="1" spans="1:13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7" t="s">
        <v>29</v>
      </c>
      <c r="M3" s="37"/>
    </row>
    <row r="4" ht="33.6" customHeight="1" spans="1:13">
      <c r="A4" s="32" t="s">
        <v>126</v>
      </c>
      <c r="B4" s="32" t="s">
        <v>300</v>
      </c>
      <c r="C4" s="32" t="s">
        <v>301</v>
      </c>
      <c r="D4" s="32" t="s">
        <v>302</v>
      </c>
      <c r="E4" s="32" t="s">
        <v>303</v>
      </c>
      <c r="F4" s="32"/>
      <c r="G4" s="32"/>
      <c r="H4" s="32"/>
      <c r="I4" s="32"/>
      <c r="J4" s="32"/>
      <c r="K4" s="32"/>
      <c r="L4" s="32"/>
      <c r="M4" s="32"/>
    </row>
    <row r="5" ht="36.2" customHeight="1" spans="1:13">
      <c r="A5" s="32"/>
      <c r="B5" s="32"/>
      <c r="C5" s="32"/>
      <c r="D5" s="32"/>
      <c r="E5" s="32" t="s">
        <v>304</v>
      </c>
      <c r="F5" s="32" t="s">
        <v>305</v>
      </c>
      <c r="G5" s="32" t="s">
        <v>306</v>
      </c>
      <c r="H5" s="32" t="s">
        <v>307</v>
      </c>
      <c r="I5" s="32" t="s">
        <v>308</v>
      </c>
      <c r="J5" s="32" t="s">
        <v>309</v>
      </c>
      <c r="K5" s="32" t="s">
        <v>310</v>
      </c>
      <c r="L5" s="32" t="s">
        <v>311</v>
      </c>
      <c r="M5" s="32" t="s">
        <v>312</v>
      </c>
    </row>
    <row r="6" ht="36.2" customHeight="1" spans="1:13">
      <c r="A6" s="33">
        <v>121001</v>
      </c>
      <c r="B6" s="33" t="s">
        <v>3</v>
      </c>
      <c r="C6" s="32">
        <v>226.18</v>
      </c>
      <c r="D6" s="33"/>
      <c r="E6" s="32"/>
      <c r="F6" s="32"/>
      <c r="G6" s="32"/>
      <c r="H6" s="32"/>
      <c r="I6" s="32"/>
      <c r="J6" s="32"/>
      <c r="K6" s="32"/>
      <c r="L6" s="32"/>
      <c r="M6" s="32"/>
    </row>
    <row r="7" ht="32" customHeight="1" spans="1:13">
      <c r="A7" s="34"/>
      <c r="B7" s="26" t="s">
        <v>167</v>
      </c>
      <c r="C7" s="35">
        <v>226.18</v>
      </c>
      <c r="D7" s="26" t="s">
        <v>167</v>
      </c>
      <c r="E7" s="36" t="s">
        <v>313</v>
      </c>
      <c r="F7" s="26" t="s">
        <v>314</v>
      </c>
      <c r="G7" s="24" t="s">
        <v>315</v>
      </c>
      <c r="H7" s="24" t="s">
        <v>316</v>
      </c>
      <c r="I7" s="24" t="s">
        <v>316</v>
      </c>
      <c r="J7" s="26" t="s">
        <v>317</v>
      </c>
      <c r="K7" s="26" t="s">
        <v>318</v>
      </c>
      <c r="L7" s="26" t="s">
        <v>319</v>
      </c>
      <c r="M7" s="26"/>
    </row>
    <row r="8" ht="32" customHeight="1" spans="1:13">
      <c r="A8" s="34"/>
      <c r="B8" s="26"/>
      <c r="C8" s="35"/>
      <c r="D8" s="26"/>
      <c r="E8" s="36"/>
      <c r="F8" s="26" t="s">
        <v>320</v>
      </c>
      <c r="G8" s="24" t="s">
        <v>321</v>
      </c>
      <c r="H8" s="24" t="s">
        <v>322</v>
      </c>
      <c r="I8" s="24" t="s">
        <v>322</v>
      </c>
      <c r="J8" s="26" t="s">
        <v>317</v>
      </c>
      <c r="K8" s="26" t="s">
        <v>323</v>
      </c>
      <c r="L8" s="26" t="s">
        <v>324</v>
      </c>
      <c r="M8" s="26"/>
    </row>
    <row r="9" ht="32" customHeight="1" spans="1:13">
      <c r="A9" s="34"/>
      <c r="B9" s="26"/>
      <c r="C9" s="35"/>
      <c r="D9" s="26"/>
      <c r="E9" s="36"/>
      <c r="F9" s="26" t="s">
        <v>325</v>
      </c>
      <c r="G9" s="24" t="s">
        <v>326</v>
      </c>
      <c r="H9" s="24" t="s">
        <v>322</v>
      </c>
      <c r="I9" s="24" t="s">
        <v>322</v>
      </c>
      <c r="J9" s="26" t="s">
        <v>317</v>
      </c>
      <c r="K9" s="26" t="s">
        <v>323</v>
      </c>
      <c r="L9" s="26" t="s">
        <v>324</v>
      </c>
      <c r="M9" s="26"/>
    </row>
    <row r="10" ht="32" customHeight="1" spans="1:13">
      <c r="A10" s="34"/>
      <c r="B10" s="26"/>
      <c r="C10" s="35"/>
      <c r="D10" s="26"/>
      <c r="E10" s="36" t="s">
        <v>327</v>
      </c>
      <c r="F10" s="26" t="s">
        <v>328</v>
      </c>
      <c r="G10" s="24" t="s">
        <v>329</v>
      </c>
      <c r="H10" s="24" t="s">
        <v>316</v>
      </c>
      <c r="I10" s="24" t="s">
        <v>316</v>
      </c>
      <c r="J10" s="26" t="s">
        <v>317</v>
      </c>
      <c r="K10" s="26" t="s">
        <v>330</v>
      </c>
      <c r="L10" s="26" t="s">
        <v>319</v>
      </c>
      <c r="M10" s="26"/>
    </row>
    <row r="11" ht="32" customHeight="1" spans="1:13">
      <c r="A11" s="34"/>
      <c r="B11" s="26"/>
      <c r="C11" s="35"/>
      <c r="D11" s="26"/>
      <c r="E11" s="36"/>
      <c r="F11" s="26" t="s">
        <v>331</v>
      </c>
      <c r="G11" s="24" t="s">
        <v>332</v>
      </c>
      <c r="H11" s="24" t="s">
        <v>333</v>
      </c>
      <c r="I11" s="24" t="s">
        <v>333</v>
      </c>
      <c r="J11" s="26" t="s">
        <v>317</v>
      </c>
      <c r="K11" s="26" t="s">
        <v>334</v>
      </c>
      <c r="L11" s="26" t="s">
        <v>319</v>
      </c>
      <c r="M11" s="26"/>
    </row>
    <row r="12" ht="32" customHeight="1" spans="1:13">
      <c r="A12" s="34"/>
      <c r="B12" s="26"/>
      <c r="C12" s="35"/>
      <c r="D12" s="26"/>
      <c r="E12" s="36"/>
      <c r="F12" s="26" t="s">
        <v>335</v>
      </c>
      <c r="G12" s="24" t="s">
        <v>336</v>
      </c>
      <c r="H12" s="25">
        <v>1</v>
      </c>
      <c r="I12" s="25" t="s">
        <v>337</v>
      </c>
      <c r="J12" s="26" t="s">
        <v>317</v>
      </c>
      <c r="K12" s="26" t="s">
        <v>338</v>
      </c>
      <c r="L12" s="26" t="s">
        <v>319</v>
      </c>
      <c r="M12" s="26"/>
    </row>
    <row r="13" ht="32" customHeight="1" spans="1:13">
      <c r="A13" s="34"/>
      <c r="B13" s="26"/>
      <c r="C13" s="35"/>
      <c r="D13" s="26"/>
      <c r="E13" s="36" t="s">
        <v>339</v>
      </c>
      <c r="F13" s="26" t="s">
        <v>340</v>
      </c>
      <c r="G13" s="24" t="s">
        <v>341</v>
      </c>
      <c r="H13" s="24" t="s">
        <v>342</v>
      </c>
      <c r="I13" s="26" t="s">
        <v>343</v>
      </c>
      <c r="J13" s="26" t="s">
        <v>317</v>
      </c>
      <c r="K13" s="26" t="s">
        <v>338</v>
      </c>
      <c r="L13" s="26" t="s">
        <v>319</v>
      </c>
      <c r="M13" s="26"/>
    </row>
    <row r="14" ht="32" customHeight="1" spans="1:13">
      <c r="A14" s="34"/>
      <c r="B14" s="26"/>
      <c r="C14" s="35"/>
      <c r="D14" s="26"/>
      <c r="E14" s="36" t="s">
        <v>344</v>
      </c>
      <c r="F14" s="26" t="s">
        <v>345</v>
      </c>
      <c r="G14" s="24" t="s">
        <v>346</v>
      </c>
      <c r="H14" s="25" t="s">
        <v>347</v>
      </c>
      <c r="I14" s="26" t="s">
        <v>348</v>
      </c>
      <c r="J14" s="26" t="s">
        <v>317</v>
      </c>
      <c r="K14" s="26" t="s">
        <v>323</v>
      </c>
      <c r="L14" s="26" t="s">
        <v>324</v>
      </c>
      <c r="M14" s="26"/>
    </row>
    <row r="15" ht="32" customHeight="1" spans="1:13">
      <c r="A15" s="34"/>
      <c r="B15" s="26"/>
      <c r="C15" s="35"/>
      <c r="D15" s="26"/>
      <c r="E15" s="36"/>
      <c r="F15" s="26" t="s">
        <v>349</v>
      </c>
      <c r="G15" s="24" t="s">
        <v>350</v>
      </c>
      <c r="H15" s="24" t="s">
        <v>351</v>
      </c>
      <c r="I15" s="26" t="s">
        <v>352</v>
      </c>
      <c r="J15" s="26" t="s">
        <v>317</v>
      </c>
      <c r="K15" s="26" t="s">
        <v>323</v>
      </c>
      <c r="L15" s="26" t="s">
        <v>324</v>
      </c>
      <c r="M15" s="26"/>
    </row>
    <row r="16" ht="32" customHeight="1" spans="1:13">
      <c r="A16" s="34"/>
      <c r="B16" s="26"/>
      <c r="C16" s="35"/>
      <c r="D16" s="26"/>
      <c r="E16" s="36"/>
      <c r="F16" s="26" t="s">
        <v>353</v>
      </c>
      <c r="G16" s="24" t="s">
        <v>354</v>
      </c>
      <c r="H16" s="25" t="s">
        <v>354</v>
      </c>
      <c r="I16" s="25" t="s">
        <v>354</v>
      </c>
      <c r="J16" s="26" t="s">
        <v>317</v>
      </c>
      <c r="K16" s="26" t="s">
        <v>323</v>
      </c>
      <c r="L16" s="26" t="s">
        <v>324</v>
      </c>
      <c r="M16" s="26"/>
    </row>
  </sheetData>
  <mergeCells count="15">
    <mergeCell ref="A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4722222222222" right="0.0784722222222222" top="0.786805555555556" bottom="0.0784722222222222" header="0" footer="0"/>
  <pageSetup paperSize="9" scale="75" orientation="portrait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abSelected="1" workbookViewId="0">
      <selection activeCell="A5" sqref="$A1:$XFD1048576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355</v>
      </c>
    </row>
    <row r="3" s="1" customFormat="1" ht="17.25" customHeight="1" spans="1:5">
      <c r="A3" s="3" t="s">
        <v>356</v>
      </c>
      <c r="B3" s="3"/>
      <c r="C3" s="3"/>
      <c r="E3" s="4" t="s">
        <v>357</v>
      </c>
    </row>
    <row r="4" s="1" customFormat="1" ht="27" customHeight="1" spans="1:5">
      <c r="A4" s="5" t="s">
        <v>358</v>
      </c>
      <c r="B4" s="6" t="s">
        <v>3</v>
      </c>
      <c r="C4" s="6"/>
      <c r="D4" s="6"/>
      <c r="E4" s="6"/>
    </row>
    <row r="5" s="1" customFormat="1" ht="25" customHeight="1" spans="1:5">
      <c r="A5" s="7" t="s">
        <v>359</v>
      </c>
      <c r="B5" s="6" t="s">
        <v>360</v>
      </c>
      <c r="C5" s="6"/>
      <c r="D5" s="6"/>
      <c r="E5" s="6"/>
    </row>
    <row r="6" s="1" customFormat="1" ht="25" customHeight="1" spans="1:5">
      <c r="A6" s="8"/>
      <c r="B6" s="6" t="s">
        <v>361</v>
      </c>
      <c r="C6" s="6"/>
      <c r="D6" s="6" t="s">
        <v>362</v>
      </c>
      <c r="E6" s="6"/>
    </row>
    <row r="7" s="1" customFormat="1" ht="25" customHeight="1" spans="1:5">
      <c r="A7" s="8"/>
      <c r="B7" s="6" t="s">
        <v>363</v>
      </c>
      <c r="C7" s="6"/>
      <c r="D7" s="6" t="s">
        <v>364</v>
      </c>
      <c r="E7" s="6"/>
    </row>
    <row r="8" s="1" customFormat="1" ht="25" customHeight="1" spans="1:5">
      <c r="A8" s="8"/>
      <c r="B8" s="6" t="s">
        <v>365</v>
      </c>
      <c r="C8" s="6"/>
      <c r="D8" s="6" t="s">
        <v>366</v>
      </c>
      <c r="E8" s="6"/>
    </row>
    <row r="9" s="1" customFormat="1" ht="25" customHeight="1" spans="1:5">
      <c r="A9" s="8"/>
      <c r="B9" s="9" t="s">
        <v>367</v>
      </c>
      <c r="C9" s="9"/>
      <c r="D9" s="6"/>
      <c r="E9" s="6"/>
    </row>
    <row r="10" s="1" customFormat="1" ht="25" customHeight="1" spans="1:5">
      <c r="A10" s="10"/>
      <c r="B10" s="6" t="s">
        <v>368</v>
      </c>
      <c r="C10" s="6"/>
      <c r="D10" s="6"/>
      <c r="E10" s="6"/>
    </row>
    <row r="11" s="1" customFormat="1" ht="154" customHeight="1" spans="1:5">
      <c r="A11" s="11" t="s">
        <v>369</v>
      </c>
      <c r="B11" s="12" t="s">
        <v>370</v>
      </c>
      <c r="C11" s="12"/>
      <c r="D11" s="12"/>
      <c r="E11" s="12"/>
    </row>
    <row r="12" s="1" customFormat="1" ht="23" customHeight="1" spans="1:5">
      <c r="A12" s="7" t="s">
        <v>371</v>
      </c>
      <c r="B12" s="13" t="s">
        <v>372</v>
      </c>
      <c r="C12" s="14"/>
      <c r="D12" s="14"/>
      <c r="E12" s="15"/>
    </row>
    <row r="13" s="1" customFormat="1" ht="23" customHeight="1" spans="1:5">
      <c r="A13" s="8"/>
      <c r="B13" s="16"/>
      <c r="C13" s="17"/>
      <c r="D13" s="17"/>
      <c r="E13" s="18"/>
    </row>
    <row r="14" s="1" customFormat="1" ht="23" customHeight="1" spans="1:5">
      <c r="A14" s="10"/>
      <c r="B14" s="19"/>
      <c r="C14" s="20"/>
      <c r="D14" s="20"/>
      <c r="E14" s="21"/>
    </row>
    <row r="15" s="1" customFormat="1" ht="29" customHeight="1" spans="1:5">
      <c r="A15" s="11" t="s">
        <v>373</v>
      </c>
      <c r="B15" s="22" t="s">
        <v>304</v>
      </c>
      <c r="C15" s="22" t="s">
        <v>305</v>
      </c>
      <c r="D15" s="22" t="s">
        <v>306</v>
      </c>
      <c r="E15" s="23" t="s">
        <v>374</v>
      </c>
    </row>
    <row r="16" s="1" customFormat="1" ht="23" customHeight="1" spans="1:5">
      <c r="A16" s="11"/>
      <c r="B16" s="5" t="s">
        <v>327</v>
      </c>
      <c r="C16" s="5" t="s">
        <v>328</v>
      </c>
      <c r="D16" s="24" t="s">
        <v>329</v>
      </c>
      <c r="E16" s="24" t="s">
        <v>316</v>
      </c>
    </row>
    <row r="17" s="1" customFormat="1" ht="23" customHeight="1" spans="1:5">
      <c r="A17" s="11"/>
      <c r="B17" s="5"/>
      <c r="C17" s="5" t="s">
        <v>335</v>
      </c>
      <c r="D17" s="24" t="s">
        <v>332</v>
      </c>
      <c r="E17" s="24" t="s">
        <v>333</v>
      </c>
    </row>
    <row r="18" s="1" customFormat="1" ht="23" customHeight="1" spans="1:5">
      <c r="A18" s="11"/>
      <c r="B18" s="5"/>
      <c r="C18" s="5" t="s">
        <v>331</v>
      </c>
      <c r="D18" s="24" t="s">
        <v>336</v>
      </c>
      <c r="E18" s="25" t="s">
        <v>337</v>
      </c>
    </row>
    <row r="19" s="1" customFormat="1" ht="23" customHeight="1" spans="1:5">
      <c r="A19" s="11"/>
      <c r="B19" s="5"/>
      <c r="C19" s="5" t="s">
        <v>313</v>
      </c>
      <c r="D19" s="24" t="s">
        <v>354</v>
      </c>
      <c r="E19" s="24" t="s">
        <v>354</v>
      </c>
    </row>
    <row r="20" s="1" customFormat="1" ht="23" customHeight="1" spans="1:5">
      <c r="A20" s="11"/>
      <c r="B20" s="5" t="s">
        <v>344</v>
      </c>
      <c r="C20" s="5" t="s">
        <v>345</v>
      </c>
      <c r="D20" s="24" t="s">
        <v>346</v>
      </c>
      <c r="E20" s="26" t="s">
        <v>348</v>
      </c>
    </row>
    <row r="21" s="1" customFormat="1" ht="23" customHeight="1" spans="1:5">
      <c r="A21" s="11"/>
      <c r="B21" s="5"/>
      <c r="C21" s="5" t="s">
        <v>349</v>
      </c>
      <c r="D21" s="24" t="s">
        <v>350</v>
      </c>
      <c r="E21" s="26" t="s">
        <v>352</v>
      </c>
    </row>
    <row r="22" s="1" customFormat="1" ht="23" customHeight="1" spans="1:5">
      <c r="A22" s="11"/>
      <c r="B22" s="5"/>
      <c r="C22" s="5" t="s">
        <v>353</v>
      </c>
      <c r="D22" s="24" t="s">
        <v>354</v>
      </c>
      <c r="E22" s="25" t="s">
        <v>354</v>
      </c>
    </row>
    <row r="23" s="1" customFormat="1" ht="23" customHeight="1" spans="1:5">
      <c r="A23" s="11"/>
      <c r="B23" s="27" t="s">
        <v>313</v>
      </c>
      <c r="C23" s="5" t="s">
        <v>314</v>
      </c>
      <c r="D23" s="24" t="s">
        <v>315</v>
      </c>
      <c r="E23" s="24" t="s">
        <v>316</v>
      </c>
    </row>
    <row r="24" s="1" customFormat="1" ht="23" customHeight="1" spans="1:5">
      <c r="A24" s="11"/>
      <c r="B24" s="27"/>
      <c r="C24" s="5" t="s">
        <v>320</v>
      </c>
      <c r="D24" s="24" t="s">
        <v>321</v>
      </c>
      <c r="E24" s="24" t="s">
        <v>322</v>
      </c>
    </row>
    <row r="25" s="1" customFormat="1" ht="23" customHeight="1" spans="1:5">
      <c r="A25" s="11"/>
      <c r="B25" s="27"/>
      <c r="C25" s="5" t="s">
        <v>325</v>
      </c>
      <c r="D25" s="24" t="s">
        <v>326</v>
      </c>
      <c r="E25" s="24" t="s">
        <v>322</v>
      </c>
    </row>
    <row r="26" s="1" customFormat="1" ht="30" customHeight="1" spans="1:5">
      <c r="A26" s="11"/>
      <c r="B26" s="27" t="s">
        <v>339</v>
      </c>
      <c r="C26" s="11" t="s">
        <v>375</v>
      </c>
      <c r="D26" s="24" t="s">
        <v>341</v>
      </c>
      <c r="E26" s="26" t="s">
        <v>343</v>
      </c>
    </row>
    <row r="27" s="1" customFormat="1" spans="3:3">
      <c r="C27" s="28"/>
    </row>
    <row r="28" s="1" customFormat="1" spans="3:3">
      <c r="C28" s="28"/>
    </row>
  </sheetData>
  <mergeCells count="22">
    <mergeCell ref="A1:D1"/>
    <mergeCell ref="A2:E2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A5:A10"/>
    <mergeCell ref="A12:A14"/>
    <mergeCell ref="A15:A26"/>
    <mergeCell ref="B16:B19"/>
    <mergeCell ref="B20:B22"/>
    <mergeCell ref="B23:B25"/>
    <mergeCell ref="B12:E14"/>
  </mergeCells>
  <printOptions horizontalCentered="1"/>
  <pageMargins left="0.0784722222222222" right="0.0784722222222222" top="0.786805555555556" bottom="0.0784722222222222" header="0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zoomScale="130" zoomScaleNormal="130" topLeftCell="A3" workbookViewId="0">
      <selection activeCell="A3" sqref="$A1:$XFD1048576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9"/>
      <c r="H1" s="131"/>
    </row>
    <row r="2" ht="24.15" customHeight="1" spans="1:8">
      <c r="A2" s="132" t="s">
        <v>6</v>
      </c>
      <c r="B2" s="132"/>
      <c r="C2" s="132"/>
      <c r="D2" s="132"/>
      <c r="E2" s="132"/>
      <c r="F2" s="132"/>
      <c r="G2" s="132"/>
      <c r="H2" s="132"/>
    </row>
    <row r="3" ht="17.25" customHeight="1" spans="1:8">
      <c r="A3" s="31" t="s">
        <v>28</v>
      </c>
      <c r="B3" s="31"/>
      <c r="C3" s="31"/>
      <c r="D3" s="31"/>
      <c r="E3" s="31"/>
      <c r="F3" s="31"/>
      <c r="G3" s="37" t="s">
        <v>29</v>
      </c>
      <c r="H3" s="37"/>
    </row>
    <row r="4" ht="17.9" customHeight="1" spans="1:8">
      <c r="A4" s="32" t="s">
        <v>30</v>
      </c>
      <c r="B4" s="32"/>
      <c r="C4" s="32" t="s">
        <v>31</v>
      </c>
      <c r="D4" s="32"/>
      <c r="E4" s="32"/>
      <c r="F4" s="32"/>
      <c r="G4" s="32"/>
      <c r="H4" s="32"/>
    </row>
    <row r="5" ht="22.4" customHeight="1" spans="1:8">
      <c r="A5" s="32" t="s">
        <v>32</v>
      </c>
      <c r="B5" s="32" t="s">
        <v>33</v>
      </c>
      <c r="C5" s="32" t="s">
        <v>34</v>
      </c>
      <c r="D5" s="32" t="s">
        <v>33</v>
      </c>
      <c r="E5" s="32" t="s">
        <v>35</v>
      </c>
      <c r="F5" s="32" t="s">
        <v>33</v>
      </c>
      <c r="G5" s="32" t="s">
        <v>36</v>
      </c>
      <c r="H5" s="32" t="s">
        <v>33</v>
      </c>
    </row>
    <row r="6" spans="1:8">
      <c r="A6" s="53" t="s">
        <v>37</v>
      </c>
      <c r="B6" s="56">
        <f>B7+B8</f>
        <v>334.64</v>
      </c>
      <c r="C6" s="52" t="s">
        <v>38</v>
      </c>
      <c r="D6" s="59"/>
      <c r="E6" s="53" t="s">
        <v>39</v>
      </c>
      <c r="F6" s="56">
        <f>F7+F8+F9</f>
        <v>108.46</v>
      </c>
      <c r="G6" s="52" t="s">
        <v>40</v>
      </c>
      <c r="H6" s="50">
        <v>89.08</v>
      </c>
    </row>
    <row r="7" spans="1:8">
      <c r="A7" s="52" t="s">
        <v>41</v>
      </c>
      <c r="B7" s="50">
        <f>108.46+226.18</f>
        <v>334.64</v>
      </c>
      <c r="C7" s="52" t="s">
        <v>42</v>
      </c>
      <c r="D7" s="59"/>
      <c r="E7" s="52" t="s">
        <v>43</v>
      </c>
      <c r="F7" s="50">
        <v>89.08</v>
      </c>
      <c r="G7" s="52" t="s">
        <v>44</v>
      </c>
      <c r="H7" s="50">
        <f>19.38+226.18</f>
        <v>245.56</v>
      </c>
    </row>
    <row r="8" spans="1:8">
      <c r="A8" s="53" t="s">
        <v>45</v>
      </c>
      <c r="B8" s="50">
        <f>B9+B10+B11+B12+B13+B14+B15+B16+B17+B18+B19</f>
        <v>0</v>
      </c>
      <c r="C8" s="52" t="s">
        <v>46</v>
      </c>
      <c r="D8" s="59"/>
      <c r="E8" s="52" t="s">
        <v>47</v>
      </c>
      <c r="F8" s="50">
        <v>19.38</v>
      </c>
      <c r="G8" s="52" t="s">
        <v>48</v>
      </c>
      <c r="H8" s="50"/>
    </row>
    <row r="9" spans="1:8">
      <c r="A9" s="52" t="s">
        <v>49</v>
      </c>
      <c r="B9" s="50"/>
      <c r="C9" s="52" t="s">
        <v>50</v>
      </c>
      <c r="D9" s="59"/>
      <c r="E9" s="52" t="s">
        <v>51</v>
      </c>
      <c r="F9" s="50"/>
      <c r="G9" s="52" t="s">
        <v>52</v>
      </c>
      <c r="H9" s="50"/>
    </row>
    <row r="10" spans="1:8">
      <c r="A10" s="52" t="s">
        <v>53</v>
      </c>
      <c r="B10" s="50"/>
      <c r="C10" s="52" t="s">
        <v>54</v>
      </c>
      <c r="D10" s="59"/>
      <c r="E10" s="53" t="s">
        <v>55</v>
      </c>
      <c r="F10" s="56">
        <f>F11+F12+F13+F14+F15+F16+F17+F18+F20+F19</f>
        <v>226.18</v>
      </c>
      <c r="G10" s="52" t="s">
        <v>56</v>
      </c>
      <c r="H10" s="50"/>
    </row>
    <row r="11" spans="1:8">
      <c r="A11" s="52" t="s">
        <v>57</v>
      </c>
      <c r="B11" s="50"/>
      <c r="C11" s="52" t="s">
        <v>58</v>
      </c>
      <c r="D11" s="59"/>
      <c r="E11" s="52" t="s">
        <v>59</v>
      </c>
      <c r="F11" s="50"/>
      <c r="G11" s="52" t="s">
        <v>60</v>
      </c>
      <c r="H11" s="50"/>
    </row>
    <row r="12" spans="1:8">
      <c r="A12" s="52" t="s">
        <v>61</v>
      </c>
      <c r="B12" s="50"/>
      <c r="C12" s="52" t="s">
        <v>62</v>
      </c>
      <c r="D12" s="59"/>
      <c r="E12" s="52" t="s">
        <v>63</v>
      </c>
      <c r="F12" s="50">
        <v>226.18</v>
      </c>
      <c r="G12" s="52" t="s">
        <v>64</v>
      </c>
      <c r="H12" s="50"/>
    </row>
    <row r="13" spans="1:8">
      <c r="A13" s="52" t="s">
        <v>65</v>
      </c>
      <c r="B13" s="50"/>
      <c r="C13" s="52" t="s">
        <v>66</v>
      </c>
      <c r="D13" s="59">
        <v>321.09</v>
      </c>
      <c r="E13" s="52" t="s">
        <v>67</v>
      </c>
      <c r="F13" s="50"/>
      <c r="G13" s="52" t="s">
        <v>68</v>
      </c>
      <c r="H13" s="50"/>
    </row>
    <row r="14" spans="1:8">
      <c r="A14" s="52" t="s">
        <v>69</v>
      </c>
      <c r="B14" s="50"/>
      <c r="C14" s="52" t="s">
        <v>70</v>
      </c>
      <c r="D14" s="59"/>
      <c r="E14" s="52" t="s">
        <v>71</v>
      </c>
      <c r="F14" s="50"/>
      <c r="G14" s="52" t="s">
        <v>72</v>
      </c>
      <c r="H14" s="50"/>
    </row>
    <row r="15" spans="1:8">
      <c r="A15" s="52" t="s">
        <v>73</v>
      </c>
      <c r="B15" s="50"/>
      <c r="C15" s="52" t="s">
        <v>74</v>
      </c>
      <c r="D15" s="59">
        <v>7.3</v>
      </c>
      <c r="E15" s="52" t="s">
        <v>75</v>
      </c>
      <c r="F15" s="50"/>
      <c r="G15" s="52" t="s">
        <v>76</v>
      </c>
      <c r="H15" s="50"/>
    </row>
    <row r="16" spans="1:8">
      <c r="A16" s="52" t="s">
        <v>77</v>
      </c>
      <c r="B16" s="50"/>
      <c r="C16" s="52" t="s">
        <v>78</v>
      </c>
      <c r="D16" s="59"/>
      <c r="E16" s="52" t="s">
        <v>79</v>
      </c>
      <c r="F16" s="50"/>
      <c r="G16" s="52" t="s">
        <v>80</v>
      </c>
      <c r="H16" s="50"/>
    </row>
    <row r="17" spans="1:8">
      <c r="A17" s="52" t="s">
        <v>81</v>
      </c>
      <c r="B17" s="50"/>
      <c r="C17" s="52" t="s">
        <v>82</v>
      </c>
      <c r="D17" s="59"/>
      <c r="E17" s="52" t="s">
        <v>83</v>
      </c>
      <c r="F17" s="50"/>
      <c r="G17" s="52" t="s">
        <v>84</v>
      </c>
      <c r="H17" s="50"/>
    </row>
    <row r="18" spans="1:8">
      <c r="A18" s="52" t="s">
        <v>85</v>
      </c>
      <c r="B18" s="50"/>
      <c r="C18" s="52" t="s">
        <v>86</v>
      </c>
      <c r="D18" s="59"/>
      <c r="E18" s="52" t="s">
        <v>87</v>
      </c>
      <c r="F18" s="50"/>
      <c r="G18" s="52" t="s">
        <v>88</v>
      </c>
      <c r="H18" s="50"/>
    </row>
    <row r="19" spans="1:8">
      <c r="A19" s="52" t="s">
        <v>89</v>
      </c>
      <c r="B19" s="50"/>
      <c r="C19" s="52" t="s">
        <v>90</v>
      </c>
      <c r="D19" s="59"/>
      <c r="E19" s="52" t="s">
        <v>91</v>
      </c>
      <c r="F19" s="50"/>
      <c r="G19" s="52" t="s">
        <v>92</v>
      </c>
      <c r="H19" s="50"/>
    </row>
    <row r="20" spans="1:8">
      <c r="A20" s="53" t="s">
        <v>93</v>
      </c>
      <c r="B20" s="56"/>
      <c r="C20" s="52" t="s">
        <v>94</v>
      </c>
      <c r="D20" s="59"/>
      <c r="E20" s="52" t="s">
        <v>95</v>
      </c>
      <c r="F20" s="50"/>
      <c r="G20" s="52"/>
      <c r="H20" s="50"/>
    </row>
    <row r="21" spans="1:8">
      <c r="A21" s="53" t="s">
        <v>96</v>
      </c>
      <c r="B21" s="56"/>
      <c r="C21" s="52" t="s">
        <v>97</v>
      </c>
      <c r="D21" s="59"/>
      <c r="E21" s="53" t="s">
        <v>98</v>
      </c>
      <c r="F21" s="56"/>
      <c r="G21" s="52"/>
      <c r="H21" s="50"/>
    </row>
    <row r="22" spans="1:8">
      <c r="A22" s="53" t="s">
        <v>99</v>
      </c>
      <c r="B22" s="56"/>
      <c r="C22" s="52" t="s">
        <v>100</v>
      </c>
      <c r="D22" s="59"/>
      <c r="E22" s="52"/>
      <c r="F22" s="52"/>
      <c r="G22" s="52"/>
      <c r="H22" s="50"/>
    </row>
    <row r="23" spans="1:8">
      <c r="A23" s="53" t="s">
        <v>101</v>
      </c>
      <c r="B23" s="56"/>
      <c r="C23" s="52" t="s">
        <v>102</v>
      </c>
      <c r="D23" s="59"/>
      <c r="E23" s="52"/>
      <c r="F23" s="52"/>
      <c r="G23" s="52"/>
      <c r="H23" s="50"/>
    </row>
    <row r="24" spans="1:8">
      <c r="A24" s="53" t="s">
        <v>103</v>
      </c>
      <c r="B24" s="56">
        <f>B25+B26+B27</f>
        <v>0</v>
      </c>
      <c r="C24" s="52" t="s">
        <v>104</v>
      </c>
      <c r="D24" s="59"/>
      <c r="E24" s="52"/>
      <c r="F24" s="52"/>
      <c r="G24" s="52"/>
      <c r="H24" s="50"/>
    </row>
    <row r="25" spans="1:8">
      <c r="A25" s="52" t="s">
        <v>105</v>
      </c>
      <c r="B25" s="50"/>
      <c r="C25" s="52" t="s">
        <v>106</v>
      </c>
      <c r="D25" s="59">
        <v>6.25</v>
      </c>
      <c r="E25" s="52"/>
      <c r="F25" s="52"/>
      <c r="G25" s="52"/>
      <c r="H25" s="50"/>
    </row>
    <row r="26" spans="1:8">
      <c r="A26" s="52" t="s">
        <v>107</v>
      </c>
      <c r="B26" s="50"/>
      <c r="C26" s="52" t="s">
        <v>108</v>
      </c>
      <c r="D26" s="59"/>
      <c r="E26" s="52"/>
      <c r="F26" s="52"/>
      <c r="G26" s="52"/>
      <c r="H26" s="50"/>
    </row>
    <row r="27" spans="1:8">
      <c r="A27" s="52" t="s">
        <v>109</v>
      </c>
      <c r="B27" s="50"/>
      <c r="C27" s="52" t="s">
        <v>110</v>
      </c>
      <c r="D27" s="59"/>
      <c r="E27" s="52"/>
      <c r="F27" s="52"/>
      <c r="G27" s="52"/>
      <c r="H27" s="50"/>
    </row>
    <row r="28" spans="1:8">
      <c r="A28" s="53" t="s">
        <v>111</v>
      </c>
      <c r="B28" s="56"/>
      <c r="C28" s="52" t="s">
        <v>112</v>
      </c>
      <c r="D28" s="59"/>
      <c r="E28" s="52"/>
      <c r="F28" s="52"/>
      <c r="G28" s="52"/>
      <c r="H28" s="50"/>
    </row>
    <row r="29" spans="1:8">
      <c r="A29" s="53" t="s">
        <v>113</v>
      </c>
      <c r="B29" s="56"/>
      <c r="C29" s="52" t="s">
        <v>114</v>
      </c>
      <c r="D29" s="59"/>
      <c r="E29" s="52"/>
      <c r="F29" s="52"/>
      <c r="G29" s="52"/>
      <c r="H29" s="50"/>
    </row>
    <row r="30" spans="1:8">
      <c r="A30" s="53" t="s">
        <v>115</v>
      </c>
      <c r="B30" s="56"/>
      <c r="C30" s="52" t="s">
        <v>116</v>
      </c>
      <c r="D30" s="59"/>
      <c r="E30" s="52"/>
      <c r="F30" s="52"/>
      <c r="G30" s="52"/>
      <c r="H30" s="50"/>
    </row>
    <row r="31" spans="1:8">
      <c r="A31" s="53" t="s">
        <v>117</v>
      </c>
      <c r="B31" s="56"/>
      <c r="C31" s="52" t="s">
        <v>118</v>
      </c>
      <c r="D31" s="59"/>
      <c r="E31" s="52"/>
      <c r="F31" s="52"/>
      <c r="G31" s="52"/>
      <c r="H31" s="50"/>
    </row>
    <row r="32" spans="1:8">
      <c r="A32" s="53" t="s">
        <v>119</v>
      </c>
      <c r="B32" s="56"/>
      <c r="C32" s="52" t="s">
        <v>120</v>
      </c>
      <c r="D32" s="59"/>
      <c r="E32" s="52"/>
      <c r="F32" s="52"/>
      <c r="G32" s="52"/>
      <c r="H32" s="50"/>
    </row>
    <row r="33" spans="1:8">
      <c r="A33" s="52"/>
      <c r="B33" s="52"/>
      <c r="C33" s="52" t="s">
        <v>121</v>
      </c>
      <c r="D33" s="59"/>
      <c r="E33" s="52"/>
      <c r="F33" s="52"/>
      <c r="G33" s="52"/>
      <c r="H33" s="52"/>
    </row>
    <row r="34" spans="1:8">
      <c r="A34" s="52"/>
      <c r="B34" s="52"/>
      <c r="C34" s="52" t="s">
        <v>122</v>
      </c>
      <c r="D34" s="59"/>
      <c r="E34" s="52"/>
      <c r="F34" s="52"/>
      <c r="G34" s="52"/>
      <c r="H34" s="52"/>
    </row>
    <row r="35" spans="1:8">
      <c r="A35" s="52"/>
      <c r="B35" s="52"/>
      <c r="C35" s="52" t="s">
        <v>123</v>
      </c>
      <c r="D35" s="59"/>
      <c r="E35" s="52"/>
      <c r="F35" s="52"/>
      <c r="G35" s="52"/>
      <c r="H35" s="52"/>
    </row>
    <row r="36" spans="1:8">
      <c r="A36" s="52"/>
      <c r="B36" s="52"/>
      <c r="C36" s="52"/>
      <c r="D36" s="52"/>
      <c r="E36" s="52"/>
      <c r="F36" s="52"/>
      <c r="G36" s="52"/>
      <c r="H36" s="52"/>
    </row>
    <row r="37" ht="16.25" customHeight="1" spans="1:8">
      <c r="A37" s="53" t="s">
        <v>124</v>
      </c>
      <c r="B37" s="56">
        <f>B32+B31+B30+B29+B28+B23+B22+B21+B20+B24+B6</f>
        <v>334.64</v>
      </c>
      <c r="C37" s="53" t="s">
        <v>125</v>
      </c>
      <c r="D37" s="56">
        <f>SUM(D6:D36)</f>
        <v>334.64</v>
      </c>
      <c r="E37" s="53" t="s">
        <v>125</v>
      </c>
      <c r="F37" s="56">
        <f>F21+F10+F6</f>
        <v>334.64</v>
      </c>
      <c r="G37" s="53" t="s">
        <v>125</v>
      </c>
      <c r="H37" s="56">
        <f>SUM(H6:H36)</f>
        <v>334.64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workbookViewId="0">
      <selection activeCell="A1" sqref="$A1:$XFD1048576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4" width="7.69166666666667" customWidth="1"/>
    <col min="5" max="5" width="9" customWidth="1"/>
    <col min="6" max="9" width="6.875" customWidth="1"/>
    <col min="10" max="13" width="7.5" customWidth="1"/>
    <col min="14" max="14" width="6.25" customWidth="1"/>
    <col min="15" max="17" width="6.875" customWidth="1"/>
    <col min="18" max="18" width="6.25" customWidth="1"/>
    <col min="19" max="19" width="4.375" customWidth="1"/>
    <col min="20" max="24" width="6.875" customWidth="1"/>
    <col min="25" max="25" width="6.75" customWidth="1"/>
    <col min="26" max="26" width="9.76666666666667" customWidth="1"/>
  </cols>
  <sheetData>
    <row r="1" ht="16.35" customHeight="1" spans="1:1">
      <c r="A1" s="29"/>
    </row>
    <row r="2" ht="33.6" customHeight="1" spans="1:25">
      <c r="A2" s="38" t="s">
        <v>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ht="22.4" customHeight="1" spans="1:25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7" t="s">
        <v>29</v>
      </c>
      <c r="Y3" s="37"/>
    </row>
    <row r="4" ht="29" customHeight="1" spans="1:25">
      <c r="A4" s="54" t="s">
        <v>126</v>
      </c>
      <c r="B4" s="54" t="s">
        <v>127</v>
      </c>
      <c r="C4" s="54" t="s">
        <v>128</v>
      </c>
      <c r="D4" s="54" t="s">
        <v>129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 t="s">
        <v>130</v>
      </c>
      <c r="T4" s="54"/>
      <c r="U4" s="54"/>
      <c r="V4" s="54"/>
      <c r="W4" s="54"/>
      <c r="X4" s="54"/>
      <c r="Y4" s="54"/>
    </row>
    <row r="5" ht="29" customHeight="1" spans="1:25">
      <c r="A5" s="54"/>
      <c r="B5" s="54"/>
      <c r="C5" s="54"/>
      <c r="D5" s="54" t="s">
        <v>131</v>
      </c>
      <c r="E5" s="54" t="s">
        <v>132</v>
      </c>
      <c r="F5" s="54" t="s">
        <v>133</v>
      </c>
      <c r="G5" s="54" t="s">
        <v>134</v>
      </c>
      <c r="H5" s="54" t="s">
        <v>135</v>
      </c>
      <c r="I5" s="54" t="s">
        <v>136</v>
      </c>
      <c r="J5" s="54" t="s">
        <v>137</v>
      </c>
      <c r="K5" s="54"/>
      <c r="L5" s="54"/>
      <c r="M5" s="54"/>
      <c r="N5" s="54" t="s">
        <v>138</v>
      </c>
      <c r="O5" s="54" t="s">
        <v>139</v>
      </c>
      <c r="P5" s="54" t="s">
        <v>140</v>
      </c>
      <c r="Q5" s="54" t="s">
        <v>141</v>
      </c>
      <c r="R5" s="54" t="s">
        <v>142</v>
      </c>
      <c r="S5" s="54" t="s">
        <v>131</v>
      </c>
      <c r="T5" s="54" t="s">
        <v>132</v>
      </c>
      <c r="U5" s="54" t="s">
        <v>133</v>
      </c>
      <c r="V5" s="54" t="s">
        <v>134</v>
      </c>
      <c r="W5" s="54" t="s">
        <v>135</v>
      </c>
      <c r="X5" s="54" t="s">
        <v>136</v>
      </c>
      <c r="Y5" s="54" t="s">
        <v>143</v>
      </c>
    </row>
    <row r="6" ht="29" customHeight="1" spans="1:25">
      <c r="A6" s="54"/>
      <c r="B6" s="54"/>
      <c r="C6" s="54"/>
      <c r="D6" s="54"/>
      <c r="E6" s="54"/>
      <c r="F6" s="54"/>
      <c r="G6" s="54"/>
      <c r="H6" s="54"/>
      <c r="I6" s="54"/>
      <c r="J6" s="54" t="s">
        <v>144</v>
      </c>
      <c r="K6" s="54" t="s">
        <v>145</v>
      </c>
      <c r="L6" s="54" t="s">
        <v>146</v>
      </c>
      <c r="M6" s="54" t="s">
        <v>135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ht="22.8" customHeight="1" spans="1:25">
      <c r="A7" s="53">
        <v>121001</v>
      </c>
      <c r="B7" s="53" t="s">
        <v>147</v>
      </c>
      <c r="C7" s="76">
        <f>D7+S7</f>
        <v>334.64</v>
      </c>
      <c r="D7" s="76">
        <f>SUM(E7:R7)</f>
        <v>334.64</v>
      </c>
      <c r="E7" s="76">
        <v>334.64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>
        <f>SUM(T7:Y7)</f>
        <v>0</v>
      </c>
      <c r="T7" s="76"/>
      <c r="U7" s="76"/>
      <c r="V7" s="76"/>
      <c r="W7" s="76"/>
      <c r="X7" s="76"/>
      <c r="Y7" s="76"/>
    </row>
    <row r="8" ht="16.35" customHeight="1"/>
    <row r="9" ht="16.35" customHeight="1" spans="7:7">
      <c r="G9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86805555555556" bottom="0.786805555555556" header="0" footer="0"/>
  <pageSetup paperSize="9" scale="8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zoomScale="115" zoomScaleNormal="115" workbookViewId="0">
      <selection activeCell="A1" sqref="$A1:$XFD104857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22.5" customWidth="1"/>
    <col min="5" max="10" width="17.925" customWidth="1"/>
    <col min="11" max="11" width="9.76666666666667" customWidth="1"/>
  </cols>
  <sheetData>
    <row r="1" ht="16.35" customHeight="1" spans="1:1">
      <c r="A1" s="29"/>
    </row>
    <row r="2" ht="31.9" customHeight="1" spans="1:10">
      <c r="A2" s="38" t="s">
        <v>8</v>
      </c>
      <c r="B2" s="38"/>
      <c r="C2" s="38"/>
      <c r="D2" s="38"/>
      <c r="E2" s="38"/>
      <c r="F2" s="38"/>
      <c r="G2" s="38"/>
      <c r="H2" s="38"/>
      <c r="I2" s="38"/>
      <c r="J2" s="38"/>
    </row>
    <row r="3" ht="25" customHeight="1" spans="1:10">
      <c r="A3" s="126" t="s">
        <v>28</v>
      </c>
      <c r="B3" s="126"/>
      <c r="C3" s="126"/>
      <c r="D3" s="126"/>
      <c r="E3" s="126"/>
      <c r="F3" s="126"/>
      <c r="G3" s="126"/>
      <c r="H3" s="126"/>
      <c r="I3" s="126"/>
      <c r="J3" s="37" t="s">
        <v>29</v>
      </c>
    </row>
    <row r="4" ht="27.6" customHeight="1" spans="1:10">
      <c r="A4" s="32" t="s">
        <v>148</v>
      </c>
      <c r="B4" s="32"/>
      <c r="C4" s="32"/>
      <c r="D4" s="32" t="s">
        <v>149</v>
      </c>
      <c r="E4" s="32" t="s">
        <v>128</v>
      </c>
      <c r="F4" s="32" t="s">
        <v>150</v>
      </c>
      <c r="G4" s="32" t="s">
        <v>151</v>
      </c>
      <c r="H4" s="32" t="s">
        <v>152</v>
      </c>
      <c r="I4" s="32" t="s">
        <v>153</v>
      </c>
      <c r="J4" s="32" t="s">
        <v>154</v>
      </c>
    </row>
    <row r="5" ht="25.85" customHeight="1" spans="1:10">
      <c r="A5" s="32" t="s">
        <v>155</v>
      </c>
      <c r="B5" s="32" t="s">
        <v>156</v>
      </c>
      <c r="C5" s="32" t="s">
        <v>157</v>
      </c>
      <c r="D5" s="32"/>
      <c r="E5" s="32"/>
      <c r="F5" s="32"/>
      <c r="G5" s="32"/>
      <c r="H5" s="32"/>
      <c r="I5" s="32"/>
      <c r="J5" s="32"/>
    </row>
    <row r="6" ht="25.85" customHeight="1" spans="1:10">
      <c r="A6" s="32"/>
      <c r="B6" s="32"/>
      <c r="C6" s="32"/>
      <c r="D6" s="32" t="s">
        <v>128</v>
      </c>
      <c r="E6" s="32">
        <f>SUM(E7:E14)</f>
        <v>334.64</v>
      </c>
      <c r="F6" s="32">
        <f>SUM(F7:F14)</f>
        <v>108.46</v>
      </c>
      <c r="G6" s="32">
        <f>SUM(G7:G14)</f>
        <v>226.18</v>
      </c>
      <c r="H6" s="32"/>
      <c r="I6" s="32"/>
      <c r="J6" s="32"/>
    </row>
    <row r="7" ht="22.8" customHeight="1" spans="1:10">
      <c r="A7" s="91">
        <v>208</v>
      </c>
      <c r="B7" s="139" t="s">
        <v>158</v>
      </c>
      <c r="C7" s="139" t="s">
        <v>158</v>
      </c>
      <c r="D7" s="92" t="s">
        <v>159</v>
      </c>
      <c r="E7" s="127">
        <f t="shared" ref="E7:E14" si="0">F7+G7+H7+I7+J7</f>
        <v>8.34</v>
      </c>
      <c r="F7" s="100">
        <v>8.34</v>
      </c>
      <c r="G7" s="100"/>
      <c r="H7" s="100"/>
      <c r="I7" s="102"/>
      <c r="J7" s="102"/>
    </row>
    <row r="8" ht="25" customHeight="1" spans="1:10">
      <c r="A8" s="93">
        <v>208</v>
      </c>
      <c r="B8" s="140" t="s">
        <v>158</v>
      </c>
      <c r="C8" s="140" t="s">
        <v>160</v>
      </c>
      <c r="D8" s="92" t="s">
        <v>161</v>
      </c>
      <c r="E8" s="127">
        <f t="shared" si="0"/>
        <v>4.17</v>
      </c>
      <c r="F8" s="100">
        <v>4.17</v>
      </c>
      <c r="G8" s="100"/>
      <c r="H8" s="100"/>
      <c r="I8" s="102"/>
      <c r="J8" s="102"/>
    </row>
    <row r="9" ht="25" customHeight="1" spans="1:10">
      <c r="A9" s="93">
        <v>208</v>
      </c>
      <c r="B9" s="93">
        <v>99</v>
      </c>
      <c r="C9" s="93">
        <v>99</v>
      </c>
      <c r="D9" s="94" t="s">
        <v>162</v>
      </c>
      <c r="E9" s="127">
        <f t="shared" si="0"/>
        <v>0.25</v>
      </c>
      <c r="F9" s="100">
        <v>0.25</v>
      </c>
      <c r="G9" s="128"/>
      <c r="H9" s="128"/>
      <c r="I9" s="102"/>
      <c r="J9" s="102"/>
    </row>
    <row r="10" ht="25" customHeight="1" spans="1:10">
      <c r="A10" s="93">
        <v>208</v>
      </c>
      <c r="B10" s="93">
        <v>28</v>
      </c>
      <c r="C10" s="95" t="s">
        <v>163</v>
      </c>
      <c r="D10" s="94" t="s">
        <v>164</v>
      </c>
      <c r="E10" s="127">
        <f t="shared" si="0"/>
        <v>62.77</v>
      </c>
      <c r="F10" s="100">
        <v>62.77</v>
      </c>
      <c r="G10" s="128"/>
      <c r="H10" s="128"/>
      <c r="I10" s="102"/>
      <c r="J10" s="102"/>
    </row>
    <row r="11" ht="25" customHeight="1" spans="1:10">
      <c r="A11" s="93">
        <v>208</v>
      </c>
      <c r="B11" s="93">
        <v>28</v>
      </c>
      <c r="C11" s="95" t="s">
        <v>165</v>
      </c>
      <c r="D11" s="94" t="s">
        <v>166</v>
      </c>
      <c r="E11" s="127">
        <f t="shared" si="0"/>
        <v>19.38</v>
      </c>
      <c r="F11" s="100">
        <v>19.38</v>
      </c>
      <c r="G11" s="128"/>
      <c r="H11" s="128"/>
      <c r="I11" s="51"/>
      <c r="J11" s="51"/>
    </row>
    <row r="12" ht="25" customHeight="1" spans="1:10">
      <c r="A12" s="93">
        <v>208</v>
      </c>
      <c r="B12" s="93">
        <v>28</v>
      </c>
      <c r="C12" s="93">
        <v>99</v>
      </c>
      <c r="D12" s="94" t="s">
        <v>167</v>
      </c>
      <c r="E12" s="127">
        <f t="shared" si="0"/>
        <v>226.18</v>
      </c>
      <c r="F12" s="100"/>
      <c r="G12" s="128">
        <v>226.18</v>
      </c>
      <c r="H12" s="128"/>
      <c r="I12" s="130"/>
      <c r="J12" s="130"/>
    </row>
    <row r="13" ht="25" customHeight="1" spans="1:10">
      <c r="A13" s="93">
        <v>210</v>
      </c>
      <c r="B13" s="93">
        <v>11</v>
      </c>
      <c r="C13" s="93">
        <v>99</v>
      </c>
      <c r="D13" s="94" t="s">
        <v>168</v>
      </c>
      <c r="E13" s="127">
        <f t="shared" si="0"/>
        <v>7.3</v>
      </c>
      <c r="F13" s="100">
        <v>7.3</v>
      </c>
      <c r="G13" s="128"/>
      <c r="H13" s="128"/>
      <c r="I13" s="130"/>
      <c r="J13" s="130"/>
    </row>
    <row r="14" ht="25" customHeight="1" spans="1:10">
      <c r="A14" s="93">
        <v>221</v>
      </c>
      <c r="B14" s="95" t="s">
        <v>165</v>
      </c>
      <c r="C14" s="140" t="s">
        <v>163</v>
      </c>
      <c r="D14" s="94" t="s">
        <v>169</v>
      </c>
      <c r="E14" s="127">
        <f t="shared" si="0"/>
        <v>6.25</v>
      </c>
      <c r="F14" s="100">
        <v>6.25</v>
      </c>
      <c r="G14" s="128"/>
      <c r="H14" s="129"/>
      <c r="I14" s="125"/>
      <c r="J14" s="125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zoomScale="115" zoomScaleNormal="115" workbookViewId="0">
      <selection activeCell="A1" sqref="$A1:$XFD104857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4.8" customWidth="1"/>
    <col min="5" max="5" width="9.225" customWidth="1"/>
    <col min="6" max="7" width="7.18333333333333" customWidth="1"/>
    <col min="8" max="11" width="6.875" customWidth="1"/>
    <col min="12" max="12" width="5.625" customWidth="1"/>
    <col min="13" max="18" width="6.875" customWidth="1"/>
    <col min="19" max="19" width="5.625" customWidth="1"/>
    <col min="20" max="21" width="9.76666666666667" customWidth="1"/>
  </cols>
  <sheetData>
    <row r="1" ht="16.35" customHeight="1" spans="1:1">
      <c r="A1" s="29"/>
    </row>
    <row r="2" ht="42.25" customHeight="1" spans="1:19">
      <c r="A2" s="38" t="s">
        <v>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ht="19.8" customHeight="1" spans="1:19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7" t="s">
        <v>29</v>
      </c>
      <c r="S3" s="37"/>
    </row>
    <row r="4" ht="19.8" customHeight="1" spans="1:19">
      <c r="A4" s="32" t="s">
        <v>148</v>
      </c>
      <c r="B4" s="32"/>
      <c r="C4" s="32"/>
      <c r="D4" s="32" t="s">
        <v>149</v>
      </c>
      <c r="E4" s="54" t="s">
        <v>170</v>
      </c>
      <c r="F4" s="54" t="s">
        <v>171</v>
      </c>
      <c r="G4" s="54" t="s">
        <v>172</v>
      </c>
      <c r="H4" s="54" t="s">
        <v>173</v>
      </c>
      <c r="I4" s="54" t="s">
        <v>174</v>
      </c>
      <c r="J4" s="54" t="s">
        <v>175</v>
      </c>
      <c r="K4" s="54" t="s">
        <v>176</v>
      </c>
      <c r="L4" s="54" t="s">
        <v>177</v>
      </c>
      <c r="M4" s="54" t="s">
        <v>178</v>
      </c>
      <c r="N4" s="54" t="s">
        <v>179</v>
      </c>
      <c r="O4" s="54" t="s">
        <v>180</v>
      </c>
      <c r="P4" s="54" t="s">
        <v>181</v>
      </c>
      <c r="Q4" s="54" t="s">
        <v>182</v>
      </c>
      <c r="R4" s="54" t="s">
        <v>183</v>
      </c>
      <c r="S4" s="54" t="s">
        <v>184</v>
      </c>
    </row>
    <row r="5" ht="20.7" customHeight="1" spans="1:19">
      <c r="A5" s="54" t="s">
        <v>155</v>
      </c>
      <c r="B5" s="54" t="s">
        <v>156</v>
      </c>
      <c r="C5" s="54" t="s">
        <v>157</v>
      </c>
      <c r="D5" s="32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ht="20" customHeight="1" spans="1:19">
      <c r="A6" s="32"/>
      <c r="B6" s="32"/>
      <c r="C6" s="32"/>
      <c r="D6" s="32" t="s">
        <v>128</v>
      </c>
      <c r="E6" s="123">
        <f>F6+G6+H6+I6+J6+K6+L6+M6+N6+O6+P6+Q6+R6+S6</f>
        <v>334.64</v>
      </c>
      <c r="F6" s="123">
        <f>SUM(F7:F14)</f>
        <v>89.08</v>
      </c>
      <c r="G6" s="123">
        <f>SUM(G7:G14)</f>
        <v>245.56</v>
      </c>
      <c r="H6" s="121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ht="20" customHeight="1" spans="1:19">
      <c r="A7" s="91">
        <v>208</v>
      </c>
      <c r="B7" s="139" t="s">
        <v>158</v>
      </c>
      <c r="C7" s="139" t="s">
        <v>158</v>
      </c>
      <c r="D7" s="92" t="s">
        <v>159</v>
      </c>
      <c r="E7" s="123">
        <f t="shared" ref="E7:E15" si="0">F7+G7+H7+I7+J7+K7+L7+M7+N7+O7+P7+Q7+R7+S7</f>
        <v>8.34</v>
      </c>
      <c r="F7" s="100">
        <v>8.34</v>
      </c>
      <c r="G7" s="107"/>
      <c r="H7" s="107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ht="20" customHeight="1" spans="1:19">
      <c r="A8" s="93">
        <v>208</v>
      </c>
      <c r="B8" s="140" t="s">
        <v>158</v>
      </c>
      <c r="C8" s="140" t="s">
        <v>160</v>
      </c>
      <c r="D8" s="92" t="s">
        <v>161</v>
      </c>
      <c r="E8" s="123">
        <f t="shared" si="0"/>
        <v>4.17</v>
      </c>
      <c r="F8" s="100">
        <v>4.17</v>
      </c>
      <c r="G8" s="107"/>
      <c r="H8" s="107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ht="20" customHeight="1" spans="1:19">
      <c r="A9" s="93">
        <v>208</v>
      </c>
      <c r="B9" s="93">
        <v>99</v>
      </c>
      <c r="C9" s="93">
        <v>99</v>
      </c>
      <c r="D9" s="94" t="s">
        <v>162</v>
      </c>
      <c r="E9" s="123">
        <f t="shared" si="0"/>
        <v>0.25</v>
      </c>
      <c r="F9" s="100">
        <v>0.25</v>
      </c>
      <c r="G9" s="107"/>
      <c r="H9" s="107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</row>
    <row r="10" ht="20" customHeight="1" spans="1:19">
      <c r="A10" s="93">
        <v>208</v>
      </c>
      <c r="B10" s="93">
        <v>28</v>
      </c>
      <c r="C10" s="95" t="s">
        <v>163</v>
      </c>
      <c r="D10" s="94" t="s">
        <v>164</v>
      </c>
      <c r="E10" s="123">
        <f t="shared" si="0"/>
        <v>62.77</v>
      </c>
      <c r="F10" s="100">
        <v>62.77</v>
      </c>
      <c r="G10" s="107"/>
      <c r="H10" s="107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</row>
    <row r="11" ht="20" customHeight="1" spans="1:19">
      <c r="A11" s="93">
        <v>208</v>
      </c>
      <c r="B11" s="93">
        <v>28</v>
      </c>
      <c r="C11" s="95" t="s">
        <v>165</v>
      </c>
      <c r="D11" s="94" t="s">
        <v>166</v>
      </c>
      <c r="E11" s="123">
        <f t="shared" si="0"/>
        <v>19.38</v>
      </c>
      <c r="F11" s="100"/>
      <c r="G11" s="108">
        <v>19.38</v>
      </c>
      <c r="H11" s="107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</row>
    <row r="12" ht="20" customHeight="1" spans="1:19">
      <c r="A12" s="93">
        <v>208</v>
      </c>
      <c r="B12" s="93">
        <v>28</v>
      </c>
      <c r="C12" s="93">
        <v>99</v>
      </c>
      <c r="D12" s="94" t="s">
        <v>167</v>
      </c>
      <c r="E12" s="123">
        <f t="shared" si="0"/>
        <v>226.18</v>
      </c>
      <c r="F12" s="100"/>
      <c r="G12" s="108">
        <v>226.18</v>
      </c>
      <c r="H12" s="107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</row>
    <row r="13" ht="20" customHeight="1" spans="1:19">
      <c r="A13" s="93">
        <v>210</v>
      </c>
      <c r="B13" s="93">
        <v>11</v>
      </c>
      <c r="C13" s="93">
        <v>99</v>
      </c>
      <c r="D13" s="94" t="s">
        <v>168</v>
      </c>
      <c r="E13" s="123">
        <f t="shared" si="0"/>
        <v>7.3</v>
      </c>
      <c r="F13" s="100">
        <v>7.3</v>
      </c>
      <c r="G13" s="107"/>
      <c r="H13" s="107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</row>
    <row r="14" ht="20" customHeight="1" spans="1:19">
      <c r="A14" s="93">
        <v>221</v>
      </c>
      <c r="B14" s="95" t="s">
        <v>165</v>
      </c>
      <c r="C14" s="140" t="s">
        <v>163</v>
      </c>
      <c r="D14" s="94" t="s">
        <v>169</v>
      </c>
      <c r="E14" s="123">
        <f t="shared" si="0"/>
        <v>6.25</v>
      </c>
      <c r="F14" s="100">
        <v>6.25</v>
      </c>
      <c r="G14" s="109"/>
      <c r="H14" s="109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zoomScale="115" zoomScaleNormal="115" workbookViewId="0">
      <selection activeCell="A1" sqref="$A1:$XFD1048576"/>
    </sheetView>
  </sheetViews>
  <sheetFormatPr defaultColWidth="10" defaultRowHeight="13.5"/>
  <cols>
    <col min="1" max="2" width="4.06666666666667" customWidth="1"/>
    <col min="3" max="3" width="4.21666666666667" customWidth="1"/>
    <col min="4" max="4" width="26.0833333333333" customWidth="1"/>
    <col min="5" max="5" width="8.95" customWidth="1"/>
    <col min="6" max="6" width="7.18333333333333" customWidth="1"/>
    <col min="7" max="7" width="6.24166666666667" customWidth="1"/>
    <col min="8" max="8" width="7.18333333333333" customWidth="1"/>
    <col min="9" max="9" width="6.875" customWidth="1"/>
    <col min="10" max="10" width="7.18333333333333" customWidth="1"/>
    <col min="11" max="11" width="6.875" customWidth="1"/>
    <col min="12" max="12" width="7.18333333333333" customWidth="1"/>
    <col min="13" max="15" width="6.875" customWidth="1"/>
    <col min="16" max="16" width="5.625" customWidth="1"/>
    <col min="17" max="19" width="6.875" customWidth="1"/>
    <col min="20" max="20" width="5.625" customWidth="1"/>
    <col min="21" max="22" width="9.76666666666667" customWidth="1"/>
  </cols>
  <sheetData>
    <row r="1" ht="16.35" customHeight="1" spans="1:1">
      <c r="A1" s="29"/>
    </row>
    <row r="2" ht="37.05" customHeight="1" spans="1:20">
      <c r="A2" s="38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24.15" customHeight="1" spans="1:20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7" t="s">
        <v>29</v>
      </c>
      <c r="T3" s="37"/>
    </row>
    <row r="4" ht="22.4" customHeight="1" spans="1:20">
      <c r="A4" s="54" t="s">
        <v>148</v>
      </c>
      <c r="B4" s="54"/>
      <c r="C4" s="54"/>
      <c r="D4" s="32" t="s">
        <v>149</v>
      </c>
      <c r="E4" s="54" t="s">
        <v>185</v>
      </c>
      <c r="F4" s="54" t="s">
        <v>150</v>
      </c>
      <c r="G4" s="54"/>
      <c r="H4" s="54"/>
      <c r="I4" s="54"/>
      <c r="J4" s="54" t="s">
        <v>151</v>
      </c>
      <c r="K4" s="54"/>
      <c r="L4" s="54"/>
      <c r="M4" s="54"/>
      <c r="N4" s="54"/>
      <c r="O4" s="54"/>
      <c r="P4" s="54"/>
      <c r="Q4" s="54"/>
      <c r="R4" s="54"/>
      <c r="S4" s="54"/>
      <c r="T4" s="54"/>
    </row>
    <row r="5" ht="39.65" customHeight="1" spans="1:20">
      <c r="A5" s="54" t="s">
        <v>155</v>
      </c>
      <c r="B5" s="54" t="s">
        <v>156</v>
      </c>
      <c r="C5" s="54" t="s">
        <v>157</v>
      </c>
      <c r="D5" s="32"/>
      <c r="E5" s="54"/>
      <c r="F5" s="54" t="s">
        <v>128</v>
      </c>
      <c r="G5" s="54" t="s">
        <v>186</v>
      </c>
      <c r="H5" s="54" t="s">
        <v>187</v>
      </c>
      <c r="I5" s="54" t="s">
        <v>179</v>
      </c>
      <c r="J5" s="54" t="s">
        <v>128</v>
      </c>
      <c r="K5" s="54" t="s">
        <v>188</v>
      </c>
      <c r="L5" s="54" t="s">
        <v>189</v>
      </c>
      <c r="M5" s="54" t="s">
        <v>190</v>
      </c>
      <c r="N5" s="54" t="s">
        <v>181</v>
      </c>
      <c r="O5" s="54" t="s">
        <v>191</v>
      </c>
      <c r="P5" s="54" t="s">
        <v>192</v>
      </c>
      <c r="Q5" s="54" t="s">
        <v>193</v>
      </c>
      <c r="R5" s="54" t="s">
        <v>177</v>
      </c>
      <c r="S5" s="54" t="s">
        <v>180</v>
      </c>
      <c r="T5" s="54" t="s">
        <v>184</v>
      </c>
    </row>
    <row r="6" ht="20" customHeight="1" spans="1:20">
      <c r="A6" s="107"/>
      <c r="B6" s="116"/>
      <c r="C6" s="107"/>
      <c r="D6" s="117" t="s">
        <v>128</v>
      </c>
      <c r="E6" s="106">
        <f>F6+J6</f>
        <v>334.64</v>
      </c>
      <c r="F6" s="106">
        <f>G6+H6+I6</f>
        <v>108.46</v>
      </c>
      <c r="G6" s="106">
        <f>G7+G8+G9+G10+G11+G12+G13+G14</f>
        <v>89.08</v>
      </c>
      <c r="H6" s="106">
        <f>H7+H8+H9+H10+H11+H12+H13+H14</f>
        <v>19.38</v>
      </c>
      <c r="I6" s="106"/>
      <c r="J6" s="119">
        <f>K6+L6+M6+N6+O6+P6+Q6+R6+S6+T6</f>
        <v>226.18</v>
      </c>
      <c r="K6" s="119"/>
      <c r="L6" s="119">
        <f>L7+L8+L9+L10+L11+L12+L13+L14</f>
        <v>226.18</v>
      </c>
      <c r="M6" s="54"/>
      <c r="N6" s="54"/>
      <c r="O6" s="54"/>
      <c r="P6" s="54"/>
      <c r="Q6" s="54"/>
      <c r="R6" s="54"/>
      <c r="S6" s="54"/>
      <c r="T6" s="54"/>
    </row>
    <row r="7" ht="20" customHeight="1" spans="1:20">
      <c r="A7" s="91">
        <v>208</v>
      </c>
      <c r="B7" s="139" t="s">
        <v>158</v>
      </c>
      <c r="C7" s="139" t="s">
        <v>158</v>
      </c>
      <c r="D7" s="92" t="s">
        <v>159</v>
      </c>
      <c r="E7" s="106">
        <f t="shared" ref="E7:E14" si="0">F7+J7</f>
        <v>8.34</v>
      </c>
      <c r="F7" s="100">
        <f>G7+H7+I7</f>
        <v>8.34</v>
      </c>
      <c r="G7" s="100">
        <v>8.34</v>
      </c>
      <c r="H7" s="108"/>
      <c r="I7" s="120"/>
      <c r="J7" s="120"/>
      <c r="K7" s="121"/>
      <c r="L7" s="121"/>
      <c r="M7" s="54"/>
      <c r="N7" s="54"/>
      <c r="O7" s="54"/>
      <c r="P7" s="54"/>
      <c r="Q7" s="54"/>
      <c r="R7" s="54"/>
      <c r="S7" s="54"/>
      <c r="T7" s="54"/>
    </row>
    <row r="8" ht="20" customHeight="1" spans="1:20">
      <c r="A8" s="93">
        <v>208</v>
      </c>
      <c r="B8" s="140" t="s">
        <v>158</v>
      </c>
      <c r="C8" s="140" t="s">
        <v>160</v>
      </c>
      <c r="D8" s="92" t="s">
        <v>161</v>
      </c>
      <c r="E8" s="106">
        <f t="shared" si="0"/>
        <v>4.17</v>
      </c>
      <c r="F8" s="100">
        <f t="shared" ref="F8:F14" si="1">G8+H8+I8</f>
        <v>4.17</v>
      </c>
      <c r="G8" s="100">
        <v>4.17</v>
      </c>
      <c r="H8" s="108"/>
      <c r="I8" s="122"/>
      <c r="J8" s="120"/>
      <c r="K8" s="119"/>
      <c r="L8" s="119"/>
      <c r="M8" s="54"/>
      <c r="N8" s="54"/>
      <c r="O8" s="54"/>
      <c r="P8" s="54"/>
      <c r="Q8" s="54"/>
      <c r="R8" s="54"/>
      <c r="S8" s="54"/>
      <c r="T8" s="54"/>
    </row>
    <row r="9" ht="20" customHeight="1" spans="1:20">
      <c r="A9" s="93">
        <v>208</v>
      </c>
      <c r="B9" s="93">
        <v>99</v>
      </c>
      <c r="C9" s="93">
        <v>99</v>
      </c>
      <c r="D9" s="94" t="s">
        <v>162</v>
      </c>
      <c r="E9" s="106">
        <f t="shared" si="0"/>
        <v>0.25</v>
      </c>
      <c r="F9" s="100">
        <f t="shared" si="1"/>
        <v>0.25</v>
      </c>
      <c r="G9" s="100">
        <v>0.25</v>
      </c>
      <c r="H9" s="108"/>
      <c r="I9" s="122"/>
      <c r="J9" s="120"/>
      <c r="K9" s="119"/>
      <c r="L9" s="119"/>
      <c r="M9" s="54"/>
      <c r="N9" s="54"/>
      <c r="O9" s="54"/>
      <c r="P9" s="54"/>
      <c r="Q9" s="54"/>
      <c r="R9" s="54"/>
      <c r="S9" s="54"/>
      <c r="T9" s="54"/>
    </row>
    <row r="10" ht="20" customHeight="1" spans="1:20">
      <c r="A10" s="93">
        <v>208</v>
      </c>
      <c r="B10" s="93">
        <v>28</v>
      </c>
      <c r="C10" s="95" t="s">
        <v>163</v>
      </c>
      <c r="D10" s="94" t="s">
        <v>164</v>
      </c>
      <c r="E10" s="106">
        <f t="shared" si="0"/>
        <v>62.77</v>
      </c>
      <c r="F10" s="100">
        <f t="shared" si="1"/>
        <v>62.77</v>
      </c>
      <c r="G10" s="100">
        <v>62.77</v>
      </c>
      <c r="H10" s="108"/>
      <c r="I10" s="122"/>
      <c r="J10" s="120"/>
      <c r="K10" s="119"/>
      <c r="L10" s="119"/>
      <c r="M10" s="54"/>
      <c r="N10" s="54"/>
      <c r="O10" s="54"/>
      <c r="P10" s="54"/>
      <c r="Q10" s="54"/>
      <c r="R10" s="54"/>
      <c r="S10" s="54"/>
      <c r="T10" s="54"/>
    </row>
    <row r="11" ht="20" customHeight="1" spans="1:20">
      <c r="A11" s="93">
        <v>208</v>
      </c>
      <c r="B11" s="93">
        <v>28</v>
      </c>
      <c r="C11" s="95" t="s">
        <v>165</v>
      </c>
      <c r="D11" s="94" t="s">
        <v>166</v>
      </c>
      <c r="E11" s="106">
        <f t="shared" si="0"/>
        <v>19.38</v>
      </c>
      <c r="F11" s="100">
        <f t="shared" si="1"/>
        <v>19.38</v>
      </c>
      <c r="G11" s="100"/>
      <c r="H11" s="108">
        <v>19.38</v>
      </c>
      <c r="I11" s="122"/>
      <c r="J11" s="120"/>
      <c r="K11" s="119"/>
      <c r="L11" s="119"/>
      <c r="M11" s="54"/>
      <c r="N11" s="54"/>
      <c r="O11" s="54"/>
      <c r="P11" s="54"/>
      <c r="Q11" s="54"/>
      <c r="R11" s="54"/>
      <c r="S11" s="54"/>
      <c r="T11" s="54"/>
    </row>
    <row r="12" ht="20" customHeight="1" spans="1:20">
      <c r="A12" s="93">
        <v>208</v>
      </c>
      <c r="B12" s="93">
        <v>28</v>
      </c>
      <c r="C12" s="93">
        <v>99</v>
      </c>
      <c r="D12" s="94" t="s">
        <v>167</v>
      </c>
      <c r="E12" s="106">
        <f t="shared" si="0"/>
        <v>226.18</v>
      </c>
      <c r="F12" s="100">
        <f t="shared" si="1"/>
        <v>0</v>
      </c>
      <c r="G12" s="100"/>
      <c r="I12" s="122"/>
      <c r="J12" s="120">
        <f>K12+L12+M12+N12+O12+P12+Q12+R12+S12+T12</f>
        <v>226.18</v>
      </c>
      <c r="K12" s="119"/>
      <c r="L12" s="108">
        <v>226.18</v>
      </c>
      <c r="M12" s="54"/>
      <c r="N12" s="54"/>
      <c r="O12" s="54"/>
      <c r="P12" s="54"/>
      <c r="Q12" s="54"/>
      <c r="R12" s="54"/>
      <c r="S12" s="54"/>
      <c r="T12" s="54"/>
    </row>
    <row r="13" ht="20" customHeight="1" spans="1:20">
      <c r="A13" s="93">
        <v>210</v>
      </c>
      <c r="B13" s="93">
        <v>11</v>
      </c>
      <c r="C13" s="93">
        <v>99</v>
      </c>
      <c r="D13" s="94" t="s">
        <v>168</v>
      </c>
      <c r="E13" s="106">
        <f t="shared" si="0"/>
        <v>7.3</v>
      </c>
      <c r="F13" s="100">
        <f t="shared" si="1"/>
        <v>7.3</v>
      </c>
      <c r="G13" s="100">
        <v>7.3</v>
      </c>
      <c r="H13" s="108"/>
      <c r="I13" s="122"/>
      <c r="J13" s="120"/>
      <c r="K13" s="119"/>
      <c r="L13" s="119"/>
      <c r="M13" s="54"/>
      <c r="N13" s="54"/>
      <c r="O13" s="54"/>
      <c r="P13" s="54"/>
      <c r="Q13" s="54"/>
      <c r="R13" s="54"/>
      <c r="S13" s="54"/>
      <c r="T13" s="54"/>
    </row>
    <row r="14" ht="20" customHeight="1" spans="1:20">
      <c r="A14" s="93">
        <v>221</v>
      </c>
      <c r="B14" s="95" t="s">
        <v>165</v>
      </c>
      <c r="C14" s="140" t="s">
        <v>163</v>
      </c>
      <c r="D14" s="94" t="s">
        <v>169</v>
      </c>
      <c r="E14" s="106">
        <f t="shared" si="0"/>
        <v>6.25</v>
      </c>
      <c r="F14" s="100">
        <f t="shared" si="1"/>
        <v>6.25</v>
      </c>
      <c r="G14" s="100">
        <v>6.25</v>
      </c>
      <c r="H14" s="118"/>
      <c r="I14" s="122"/>
      <c r="J14" s="120"/>
      <c r="K14" s="119"/>
      <c r="L14" s="119"/>
      <c r="M14" s="54"/>
      <c r="N14" s="54"/>
      <c r="O14" s="54"/>
      <c r="P14" s="54"/>
      <c r="Q14" s="54"/>
      <c r="R14" s="54"/>
      <c r="S14" s="54"/>
      <c r="T14" s="54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zoomScale="145" zoomScaleNormal="145" workbookViewId="0">
      <selection activeCell="A1" sqref="$A1:$XFD1048576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9"/>
    </row>
    <row r="2" ht="31.9" customHeight="1" spans="1:4">
      <c r="A2" s="38" t="s">
        <v>11</v>
      </c>
      <c r="B2" s="38"/>
      <c r="C2" s="38"/>
      <c r="D2" s="38"/>
    </row>
    <row r="3" ht="18.95" customHeight="1" spans="1:5">
      <c r="A3" s="31" t="s">
        <v>28</v>
      </c>
      <c r="B3" s="31"/>
      <c r="C3" s="31"/>
      <c r="D3" s="37" t="s">
        <v>29</v>
      </c>
      <c r="E3" s="29"/>
    </row>
    <row r="4" ht="20.2" customHeight="1" spans="1:5">
      <c r="A4" s="32" t="s">
        <v>30</v>
      </c>
      <c r="B4" s="32"/>
      <c r="C4" s="32" t="s">
        <v>31</v>
      </c>
      <c r="D4" s="32"/>
      <c r="E4" s="40"/>
    </row>
    <row r="5" ht="20.2" customHeight="1" spans="1:5">
      <c r="A5" s="32" t="s">
        <v>32</v>
      </c>
      <c r="B5" s="32" t="s">
        <v>33</v>
      </c>
      <c r="C5" s="32" t="s">
        <v>32</v>
      </c>
      <c r="D5" s="32" t="s">
        <v>33</v>
      </c>
      <c r="E5" s="40"/>
    </row>
    <row r="6" ht="20.2" customHeight="1" spans="1:5">
      <c r="A6" s="53" t="s">
        <v>194</v>
      </c>
      <c r="B6" s="56">
        <f>B7+B10+B11+B12</f>
        <v>334.64</v>
      </c>
      <c r="C6" s="53" t="s">
        <v>195</v>
      </c>
      <c r="D6" s="76">
        <f>D7+D8+D9+D10+D11+D12+D13+D14+D15+D16+D17+D18+D19+D20+D21+D22+D23+D24+D26+D25+D27+D28+D29+D30+D31+D32+D33+D34+D35+D36</f>
        <v>334.64</v>
      </c>
      <c r="E6" s="48"/>
    </row>
    <row r="7" ht="20.2" customHeight="1" spans="1:5">
      <c r="A7" s="52" t="s">
        <v>196</v>
      </c>
      <c r="B7" s="50">
        <f>B8+B9</f>
        <v>334.64</v>
      </c>
      <c r="C7" s="52" t="s">
        <v>38</v>
      </c>
      <c r="D7" s="59"/>
      <c r="E7" s="48"/>
    </row>
    <row r="8" ht="20.2" customHeight="1" spans="1:5">
      <c r="A8" s="114" t="s">
        <v>197</v>
      </c>
      <c r="B8" s="50">
        <v>334.64</v>
      </c>
      <c r="C8" s="52" t="s">
        <v>42</v>
      </c>
      <c r="D8" s="59"/>
      <c r="E8" s="48"/>
    </row>
    <row r="9" ht="31.05" customHeight="1" spans="1:5">
      <c r="A9" s="114" t="s">
        <v>198</v>
      </c>
      <c r="B9" s="50"/>
      <c r="C9" s="52" t="s">
        <v>46</v>
      </c>
      <c r="D9" s="59"/>
      <c r="E9" s="48"/>
    </row>
    <row r="10" ht="20.2" customHeight="1" spans="1:5">
      <c r="A10" s="52" t="s">
        <v>199</v>
      </c>
      <c r="B10" s="50"/>
      <c r="C10" s="52" t="s">
        <v>50</v>
      </c>
      <c r="D10" s="59"/>
      <c r="E10" s="48"/>
    </row>
    <row r="11" ht="20.2" customHeight="1" spans="1:5">
      <c r="A11" s="52" t="s">
        <v>200</v>
      </c>
      <c r="B11" s="50"/>
      <c r="C11" s="52" t="s">
        <v>54</v>
      </c>
      <c r="D11" s="59"/>
      <c r="E11" s="48"/>
    </row>
    <row r="12" ht="20.2" customHeight="1" spans="1:5">
      <c r="A12" s="52" t="s">
        <v>201</v>
      </c>
      <c r="B12" s="50"/>
      <c r="C12" s="52" t="s">
        <v>58</v>
      </c>
      <c r="D12" s="59"/>
      <c r="E12" s="48"/>
    </row>
    <row r="13" ht="20.2" customHeight="1" spans="1:5">
      <c r="A13" s="53" t="s">
        <v>202</v>
      </c>
      <c r="B13" s="56">
        <f>B14+B15+B16+B17</f>
        <v>0</v>
      </c>
      <c r="C13" s="52" t="s">
        <v>62</v>
      </c>
      <c r="D13" s="59"/>
      <c r="E13" s="48"/>
    </row>
    <row r="14" ht="20.2" customHeight="1" spans="1:5">
      <c r="A14" s="52" t="s">
        <v>196</v>
      </c>
      <c r="B14" s="50"/>
      <c r="C14" s="52" t="s">
        <v>66</v>
      </c>
      <c r="D14" s="59">
        <v>321.09</v>
      </c>
      <c r="E14" s="48"/>
    </row>
    <row r="15" ht="20.2" customHeight="1" spans="1:5">
      <c r="A15" s="52" t="s">
        <v>199</v>
      </c>
      <c r="B15" s="50"/>
      <c r="C15" s="52" t="s">
        <v>70</v>
      </c>
      <c r="D15" s="59"/>
      <c r="E15" s="48"/>
    </row>
    <row r="16" ht="20.2" customHeight="1" spans="1:5">
      <c r="A16" s="52" t="s">
        <v>200</v>
      </c>
      <c r="B16" s="50"/>
      <c r="C16" s="52" t="s">
        <v>74</v>
      </c>
      <c r="D16" s="59">
        <v>7.3</v>
      </c>
      <c r="E16" s="48"/>
    </row>
    <row r="17" ht="20.2" customHeight="1" spans="1:5">
      <c r="A17" s="52" t="s">
        <v>201</v>
      </c>
      <c r="B17" s="50"/>
      <c r="C17" s="52" t="s">
        <v>78</v>
      </c>
      <c r="D17" s="59"/>
      <c r="E17" s="48"/>
    </row>
    <row r="18" ht="20.2" customHeight="1" spans="1:5">
      <c r="A18" s="52"/>
      <c r="B18" s="50"/>
      <c r="C18" s="52" t="s">
        <v>82</v>
      </c>
      <c r="D18" s="59"/>
      <c r="E18" s="48"/>
    </row>
    <row r="19" ht="20.2" customHeight="1" spans="1:5">
      <c r="A19" s="52"/>
      <c r="B19" s="52"/>
      <c r="C19" s="52" t="s">
        <v>86</v>
      </c>
      <c r="D19" s="59"/>
      <c r="E19" s="48"/>
    </row>
    <row r="20" ht="20.2" customHeight="1" spans="1:5">
      <c r="A20" s="52"/>
      <c r="B20" s="52"/>
      <c r="C20" s="52" t="s">
        <v>90</v>
      </c>
      <c r="D20" s="59"/>
      <c r="E20" s="48"/>
    </row>
    <row r="21" ht="20.2" customHeight="1" spans="1:5">
      <c r="A21" s="52"/>
      <c r="B21" s="52"/>
      <c r="C21" s="52" t="s">
        <v>94</v>
      </c>
      <c r="D21" s="59"/>
      <c r="E21" s="48"/>
    </row>
    <row r="22" ht="20.2" customHeight="1" spans="1:5">
      <c r="A22" s="52"/>
      <c r="B22" s="52"/>
      <c r="C22" s="52" t="s">
        <v>97</v>
      </c>
      <c r="D22" s="59"/>
      <c r="E22" s="48"/>
    </row>
    <row r="23" ht="20.2" customHeight="1" spans="1:5">
      <c r="A23" s="52"/>
      <c r="B23" s="52"/>
      <c r="C23" s="52" t="s">
        <v>100</v>
      </c>
      <c r="D23" s="59"/>
      <c r="E23" s="48"/>
    </row>
    <row r="24" ht="20.2" customHeight="1" spans="1:5">
      <c r="A24" s="52"/>
      <c r="B24" s="52"/>
      <c r="C24" s="52" t="s">
        <v>102</v>
      </c>
      <c r="D24" s="59"/>
      <c r="E24" s="48"/>
    </row>
    <row r="25" ht="20.2" customHeight="1" spans="1:5">
      <c r="A25" s="52"/>
      <c r="B25" s="52"/>
      <c r="C25" s="52" t="s">
        <v>104</v>
      </c>
      <c r="D25" s="59"/>
      <c r="E25" s="48"/>
    </row>
    <row r="26" ht="20.2" customHeight="1" spans="1:5">
      <c r="A26" s="52"/>
      <c r="B26" s="52"/>
      <c r="C26" s="52" t="s">
        <v>106</v>
      </c>
      <c r="D26" s="59">
        <v>6.25</v>
      </c>
      <c r="E26" s="48"/>
    </row>
    <row r="27" ht="20.2" customHeight="1" spans="1:5">
      <c r="A27" s="52"/>
      <c r="B27" s="52"/>
      <c r="C27" s="52" t="s">
        <v>108</v>
      </c>
      <c r="D27" s="59"/>
      <c r="E27" s="48"/>
    </row>
    <row r="28" ht="20.2" customHeight="1" spans="1:5">
      <c r="A28" s="52"/>
      <c r="B28" s="52"/>
      <c r="C28" s="52" t="s">
        <v>110</v>
      </c>
      <c r="D28" s="59"/>
      <c r="E28" s="48"/>
    </row>
    <row r="29" ht="20.2" customHeight="1" spans="1:5">
      <c r="A29" s="52"/>
      <c r="B29" s="52"/>
      <c r="C29" s="52" t="s">
        <v>112</v>
      </c>
      <c r="D29" s="59"/>
      <c r="E29" s="48"/>
    </row>
    <row r="30" ht="20.2" customHeight="1" spans="1:5">
      <c r="A30" s="52"/>
      <c r="B30" s="52"/>
      <c r="C30" s="52" t="s">
        <v>114</v>
      </c>
      <c r="D30" s="59"/>
      <c r="E30" s="48"/>
    </row>
    <row r="31" ht="20.2" customHeight="1" spans="1:5">
      <c r="A31" s="52"/>
      <c r="B31" s="52"/>
      <c r="C31" s="52" t="s">
        <v>116</v>
      </c>
      <c r="D31" s="59"/>
      <c r="E31" s="48"/>
    </row>
    <row r="32" ht="20.2" customHeight="1" spans="1:5">
      <c r="A32" s="52"/>
      <c r="B32" s="52"/>
      <c r="C32" s="52" t="s">
        <v>118</v>
      </c>
      <c r="D32" s="59"/>
      <c r="E32" s="48"/>
    </row>
    <row r="33" ht="20.2" customHeight="1" spans="1:5">
      <c r="A33" s="52"/>
      <c r="B33" s="52"/>
      <c r="C33" s="52" t="s">
        <v>120</v>
      </c>
      <c r="D33" s="59"/>
      <c r="E33" s="48"/>
    </row>
    <row r="34" ht="20.2" customHeight="1" spans="1:5">
      <c r="A34" s="52"/>
      <c r="B34" s="52"/>
      <c r="C34" s="52" t="s">
        <v>121</v>
      </c>
      <c r="D34" s="59"/>
      <c r="E34" s="48"/>
    </row>
    <row r="35" ht="20.2" customHeight="1" spans="1:5">
      <c r="A35" s="52"/>
      <c r="B35" s="52"/>
      <c r="C35" s="52" t="s">
        <v>122</v>
      </c>
      <c r="D35" s="59"/>
      <c r="E35" s="48"/>
    </row>
    <row r="36" ht="20.2" customHeight="1" spans="1:5">
      <c r="A36" s="52"/>
      <c r="B36" s="52"/>
      <c r="C36" s="52" t="s">
        <v>123</v>
      </c>
      <c r="D36" s="59"/>
      <c r="E36" s="48"/>
    </row>
    <row r="37" ht="20.2" customHeight="1" spans="1:5">
      <c r="A37" s="52"/>
      <c r="B37" s="52"/>
      <c r="C37" s="52"/>
      <c r="D37" s="52"/>
      <c r="E37" s="48"/>
    </row>
    <row r="38" ht="20.2" customHeight="1" spans="1:5">
      <c r="A38" s="53"/>
      <c r="B38" s="53"/>
      <c r="C38" s="53" t="s">
        <v>203</v>
      </c>
      <c r="D38" s="56"/>
      <c r="E38" s="115"/>
    </row>
    <row r="39" ht="20.2" customHeight="1" spans="1:5">
      <c r="A39" s="53"/>
      <c r="B39" s="53"/>
      <c r="C39" s="53"/>
      <c r="D39" s="53"/>
      <c r="E39" s="115"/>
    </row>
    <row r="40" ht="20.2" customHeight="1" spans="1:5">
      <c r="A40" s="54" t="s">
        <v>204</v>
      </c>
      <c r="B40" s="56">
        <f>B13+B6</f>
        <v>334.64</v>
      </c>
      <c r="C40" s="54" t="s">
        <v>205</v>
      </c>
      <c r="D40" s="76">
        <f>D38+D6</f>
        <v>334.64</v>
      </c>
      <c r="E40" s="115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393055555555556" bottom="0.393055555555556" header="0" footer="0"/>
  <pageSetup paperSize="9" scale="94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zoomScale="115" zoomScaleNormal="115" workbookViewId="0">
      <selection activeCell="A1" sqref="$A1:$XFD1048576"/>
    </sheetView>
  </sheetViews>
  <sheetFormatPr defaultColWidth="10" defaultRowHeight="13.5"/>
  <cols>
    <col min="1" max="2" width="4.88333333333333" customWidth="1"/>
    <col min="3" max="3" width="5.96666666666667" customWidth="1"/>
    <col min="4" max="4" width="24.2333333333333" customWidth="1"/>
    <col min="5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9"/>
    </row>
    <row r="2" ht="43.1" customHeight="1" spans="1:11">
      <c r="A2" s="38" t="s">
        <v>12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4.15" customHeight="1" spans="1:11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37" t="s">
        <v>29</v>
      </c>
      <c r="K3" s="37"/>
    </row>
    <row r="4" ht="25" customHeight="1" spans="1:11">
      <c r="A4" s="32" t="s">
        <v>148</v>
      </c>
      <c r="B4" s="32"/>
      <c r="C4" s="32"/>
      <c r="D4" s="32" t="s">
        <v>149</v>
      </c>
      <c r="E4" s="32" t="s">
        <v>128</v>
      </c>
      <c r="F4" s="32" t="s">
        <v>150</v>
      </c>
      <c r="G4" s="32"/>
      <c r="H4" s="32"/>
      <c r="I4" s="32"/>
      <c r="J4" s="32"/>
      <c r="K4" s="32" t="s">
        <v>151</v>
      </c>
    </row>
    <row r="5" ht="20.7" customHeight="1" spans="1:11">
      <c r="A5" s="32"/>
      <c r="B5" s="32"/>
      <c r="C5" s="32"/>
      <c r="D5" s="32"/>
      <c r="E5" s="32"/>
      <c r="F5" s="32" t="s">
        <v>131</v>
      </c>
      <c r="G5" s="32" t="s">
        <v>206</v>
      </c>
      <c r="H5" s="32"/>
      <c r="I5" s="32"/>
      <c r="J5" s="32" t="s">
        <v>207</v>
      </c>
      <c r="K5" s="32"/>
    </row>
    <row r="6" ht="28.45" customHeight="1" spans="1:11">
      <c r="A6" s="32" t="s">
        <v>155</v>
      </c>
      <c r="B6" s="32" t="s">
        <v>156</v>
      </c>
      <c r="C6" s="32" t="s">
        <v>157</v>
      </c>
      <c r="D6" s="32"/>
      <c r="E6" s="32"/>
      <c r="F6" s="32"/>
      <c r="G6" s="32" t="s">
        <v>186</v>
      </c>
      <c r="H6" s="32" t="s">
        <v>208</v>
      </c>
      <c r="I6" s="32" t="s">
        <v>179</v>
      </c>
      <c r="J6" s="32"/>
      <c r="K6" s="32"/>
    </row>
    <row r="7" ht="25" customHeight="1" spans="1:12">
      <c r="A7" s="104"/>
      <c r="B7" s="104"/>
      <c r="C7" s="104"/>
      <c r="D7" s="105" t="s">
        <v>128</v>
      </c>
      <c r="E7" s="106">
        <f>F7+K7</f>
        <v>334.64</v>
      </c>
      <c r="F7" s="106">
        <f>G7+H7+I7+J7</f>
        <v>108.46</v>
      </c>
      <c r="G7" s="106">
        <f>SUM(G8:G15)</f>
        <v>89.08</v>
      </c>
      <c r="H7" s="106"/>
      <c r="I7" s="106"/>
      <c r="J7" s="106">
        <f>SUM(J8:J15)</f>
        <v>19.38</v>
      </c>
      <c r="K7" s="106">
        <f>SUM(K8:K15)</f>
        <v>226.18</v>
      </c>
      <c r="L7" s="110"/>
    </row>
    <row r="8" ht="25" customHeight="1" spans="1:12">
      <c r="A8" s="91">
        <v>208</v>
      </c>
      <c r="B8" s="139" t="s">
        <v>158</v>
      </c>
      <c r="C8" s="139" t="s">
        <v>158</v>
      </c>
      <c r="D8" s="92" t="s">
        <v>159</v>
      </c>
      <c r="E8" s="106">
        <f>F8+K8</f>
        <v>8.34</v>
      </c>
      <c r="F8" s="100">
        <f t="shared" ref="F8:F18" si="0">G8+H8+I8+J8</f>
        <v>8.34</v>
      </c>
      <c r="G8" s="100">
        <v>8.34</v>
      </c>
      <c r="H8" s="107"/>
      <c r="I8" s="111"/>
      <c r="J8" s="111"/>
      <c r="K8" s="112"/>
      <c r="L8" s="110"/>
    </row>
    <row r="9" ht="25" customHeight="1" spans="1:12">
      <c r="A9" s="93">
        <v>208</v>
      </c>
      <c r="B9" s="140" t="s">
        <v>158</v>
      </c>
      <c r="C9" s="140" t="s">
        <v>160</v>
      </c>
      <c r="D9" s="92" t="s">
        <v>161</v>
      </c>
      <c r="E9" s="106">
        <f t="shared" ref="E8:E18" si="1">F9+K9</f>
        <v>4.17</v>
      </c>
      <c r="F9" s="100">
        <f t="shared" si="0"/>
        <v>4.17</v>
      </c>
      <c r="G9" s="100">
        <v>4.17</v>
      </c>
      <c r="H9" s="107"/>
      <c r="I9" s="111"/>
      <c r="J9" s="111"/>
      <c r="K9" s="112"/>
      <c r="L9" s="110"/>
    </row>
    <row r="10" ht="25" customHeight="1" spans="1:12">
      <c r="A10" s="93">
        <v>208</v>
      </c>
      <c r="B10" s="93">
        <v>99</v>
      </c>
      <c r="C10" s="93">
        <v>99</v>
      </c>
      <c r="D10" s="94" t="s">
        <v>162</v>
      </c>
      <c r="E10" s="106">
        <f t="shared" si="1"/>
        <v>0.25</v>
      </c>
      <c r="F10" s="100">
        <f t="shared" si="0"/>
        <v>0.25</v>
      </c>
      <c r="G10" s="100">
        <v>0.25</v>
      </c>
      <c r="H10" s="107"/>
      <c r="I10" s="111"/>
      <c r="J10" s="111"/>
      <c r="K10" s="112"/>
      <c r="L10" s="110"/>
    </row>
    <row r="11" ht="25" customHeight="1" spans="1:12">
      <c r="A11" s="93">
        <v>208</v>
      </c>
      <c r="B11" s="93">
        <v>28</v>
      </c>
      <c r="C11" s="95" t="s">
        <v>163</v>
      </c>
      <c r="D11" s="94" t="s">
        <v>164</v>
      </c>
      <c r="E11" s="106">
        <f t="shared" si="1"/>
        <v>62.77</v>
      </c>
      <c r="F11" s="100">
        <f t="shared" si="0"/>
        <v>62.77</v>
      </c>
      <c r="G11" s="100">
        <v>62.77</v>
      </c>
      <c r="H11" s="107"/>
      <c r="I11" s="111"/>
      <c r="J11" s="111"/>
      <c r="K11" s="112"/>
      <c r="L11" s="110"/>
    </row>
    <row r="12" ht="25" customHeight="1" spans="1:12">
      <c r="A12" s="93">
        <v>208</v>
      </c>
      <c r="B12" s="93">
        <v>28</v>
      </c>
      <c r="C12" s="95" t="s">
        <v>165</v>
      </c>
      <c r="D12" s="94" t="s">
        <v>166</v>
      </c>
      <c r="E12" s="106">
        <f t="shared" si="1"/>
        <v>19.38</v>
      </c>
      <c r="F12" s="100">
        <f t="shared" si="0"/>
        <v>19.38</v>
      </c>
      <c r="G12" s="100"/>
      <c r="H12" s="108"/>
      <c r="I12" s="111"/>
      <c r="J12" s="113">
        <v>19.38</v>
      </c>
      <c r="K12" s="112"/>
      <c r="L12" s="110"/>
    </row>
    <row r="13" ht="25" customHeight="1" spans="1:12">
      <c r="A13" s="93">
        <v>208</v>
      </c>
      <c r="B13" s="93">
        <v>28</v>
      </c>
      <c r="C13" s="93">
        <v>99</v>
      </c>
      <c r="D13" s="94" t="s">
        <v>167</v>
      </c>
      <c r="E13" s="106">
        <f t="shared" si="1"/>
        <v>226.18</v>
      </c>
      <c r="F13" s="100"/>
      <c r="G13" s="100"/>
      <c r="H13" s="108"/>
      <c r="I13" s="111"/>
      <c r="J13" s="111"/>
      <c r="K13" s="112">
        <v>226.18</v>
      </c>
      <c r="L13" s="110"/>
    </row>
    <row r="14" ht="25" customHeight="1" spans="1:12">
      <c r="A14" s="93">
        <v>210</v>
      </c>
      <c r="B14" s="93">
        <v>11</v>
      </c>
      <c r="C14" s="93">
        <v>99</v>
      </c>
      <c r="D14" s="94" t="s">
        <v>168</v>
      </c>
      <c r="E14" s="106">
        <f t="shared" si="1"/>
        <v>7.3</v>
      </c>
      <c r="F14" s="100">
        <f t="shared" si="0"/>
        <v>7.3</v>
      </c>
      <c r="G14" s="100">
        <v>7.3</v>
      </c>
      <c r="H14" s="107"/>
      <c r="I14" s="111"/>
      <c r="J14" s="111"/>
      <c r="K14" s="112"/>
      <c r="L14" s="110"/>
    </row>
    <row r="15" ht="25" customHeight="1" spans="1:12">
      <c r="A15" s="93">
        <v>221</v>
      </c>
      <c r="B15" s="95" t="s">
        <v>165</v>
      </c>
      <c r="C15" s="140" t="s">
        <v>163</v>
      </c>
      <c r="D15" s="94" t="s">
        <v>169</v>
      </c>
      <c r="E15" s="106">
        <f t="shared" si="1"/>
        <v>6.25</v>
      </c>
      <c r="F15" s="100">
        <f t="shared" si="0"/>
        <v>6.25</v>
      </c>
      <c r="G15" s="100">
        <v>6.25</v>
      </c>
      <c r="H15" s="109"/>
      <c r="I15" s="111"/>
      <c r="J15" s="111"/>
      <c r="K15" s="112"/>
      <c r="L15" s="110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2026-03-13T08:44:39Z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